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48.xml" ContentType="application/vnd.openxmlformats-officedocument.drawingml.chart+xml"/>
  <Override PartName="/xl/drawings/drawing37.xml" ContentType="application/vnd.openxmlformats-officedocument.drawing+xml"/>
  <Override PartName="/xl/charts/chart45.xml" ContentType="application/vnd.openxmlformats-officedocument.drawingml.chart+xml"/>
  <Override PartName="/xl/drawings/drawing35.xml" ContentType="application/vnd.openxmlformats-officedocument.drawing+xml"/>
  <Override PartName="/xl/charts/chart46.xml" ContentType="application/vnd.openxmlformats-officedocument.drawingml.chart+xml"/>
  <Override PartName="/xl/drawings/drawing36.xml" ContentType="application/vnd.openxmlformats-officedocument.drawing+xml"/>
  <Override PartName="/xl/charts/chart47.xml" ContentType="application/vnd.openxmlformats-officedocument.drawingml.chart+xml"/>
  <Override PartName="/xl/drawings/drawing34.xml" ContentType="application/vnd.openxmlformats-officedocument.drawing+xml"/>
  <Override PartName="/xl/charts/chart44.xml" ContentType="application/vnd.openxmlformats-officedocument.drawingml.chart+xml"/>
  <Override PartName="/xl/drawings/drawing33.xml" ContentType="application/vnd.openxmlformats-officedocument.drawing+xml"/>
  <Override PartName="/xl/drawings/drawing2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27.xml" ContentType="application/vnd.openxmlformats-officedocument.drawing+xml"/>
  <Override PartName="/xl/charts/chart33.xml" ContentType="application/vnd.openxmlformats-officedocument.drawingml.chart+xml"/>
  <Override PartName="/xl/charts/chart30.xml" ContentType="application/vnd.openxmlformats-officedocument.drawingml.chart+xml"/>
  <Override PartName="/xl/charts/chart29.xml" ContentType="application/vnd.openxmlformats-officedocument.drawingml.chart+xml"/>
  <Override PartName="/xl/worksheets/sheet1.xml" ContentType="application/vnd.openxmlformats-officedocument.spreadsheetml.worksheet+xml"/>
  <Override PartName="/xl/charts/chart25.xml" ContentType="application/vnd.openxmlformats-officedocument.drawingml.chart+xml"/>
  <Override PartName="/xl/charts/chart26.xml" ContentType="application/vnd.openxmlformats-officedocument.drawingml.chart+xml"/>
  <Override PartName="/xl/drawings/drawing2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34.xml" ContentType="application/vnd.openxmlformats-officedocument.drawingml.chart+xml"/>
  <Override PartName="/xl/drawings/drawing28.xml" ContentType="application/vnd.openxmlformats-officedocument.drawing+xml"/>
  <Override PartName="/xl/charts/chart35.xml" ContentType="application/vnd.openxmlformats-officedocument.drawingml.chart+xml"/>
  <Override PartName="/xl/drawings/drawing31.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32.xml" ContentType="application/vnd.openxmlformats-officedocument.drawing+xml"/>
  <Override PartName="/xl/charts/chart43.xml" ContentType="application/vnd.openxmlformats-officedocument.drawingml.chart+xml"/>
  <Override PartName="/xl/charts/chart40.xml" ContentType="application/vnd.openxmlformats-officedocument.drawingml.chart+xml"/>
  <Override PartName="/xl/charts/chart39.xml" ContentType="application/vnd.openxmlformats-officedocument.drawingml.chart+xml"/>
  <Override PartName="/xl/drawings/drawing30.xml" ContentType="application/vnd.openxmlformats-officedocument.drawing+xml"/>
  <Override PartName="/xl/charts/chart36.xml" ContentType="application/vnd.openxmlformats-officedocument.drawingml.chart+xml"/>
  <Override PartName="/xl/drawings/drawing29.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3.xml" ContentType="application/vnd.openxmlformats-officedocument.drawing+xml"/>
  <Override PartName="/xl/drawings/drawing25.xml" ContentType="application/vnd.openxmlformats-officedocument.drawing+xml"/>
  <Override PartName="/xl/charts/chart24.xml" ContentType="application/vnd.openxmlformats-officedocument.drawingml.chart+xml"/>
  <Override PartName="/xl/worksheets/sheet32.xml" ContentType="application/vnd.openxmlformats-officedocument.spreadsheetml.worksheet+xml"/>
  <Override PartName="/xl/charts/chart3.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worksheets/sheet33.xml" ContentType="application/vnd.openxmlformats-officedocument.spreadsheetml.worksheet+xml"/>
  <Override PartName="/xl/charts/chart1.xml" ContentType="application/vnd.openxmlformats-officedocument.drawingml.chart+xml"/>
  <Override PartName="/xl/drawings/drawing10.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26.xml" ContentType="application/vnd.openxmlformats-officedocument.spreadsheetml.worksheet+xml"/>
  <Override PartName="/xl/charts/chart7.xml" ContentType="application/vnd.openxmlformats-officedocument.drawingml.chart+xml"/>
  <Override PartName="/xl/charts/chart6.xml" ContentType="application/vnd.openxmlformats-officedocument.drawingml.chart+xml"/>
  <Override PartName="/xl/worksheets/sheet27.xml" ContentType="application/vnd.openxmlformats-officedocument.spreadsheetml.worksheet+xml"/>
  <Override PartName="/xl/drawings/drawing1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6.xml" ContentType="application/vnd.openxmlformats-officedocument.spreadsheetml.worksheet+xml"/>
  <Override PartName="/xl/drawings/drawing9.xml" ContentType="application/vnd.openxmlformats-officedocument.drawing+xml"/>
  <Override PartName="/xl/worksheets/sheet37.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worksheets/sheet42.xml" ContentType="application/vnd.openxmlformats-officedocument.spreadsheetml.worksheet+xml"/>
  <Override PartName="/xl/drawings/drawing4.xml" ContentType="application/vnd.openxmlformats-officedocument.drawing+xml"/>
  <Override PartName="/xl/drawings/drawing8.xml" ContentType="application/vnd.openxmlformats-officedocument.drawing+xml"/>
  <Override PartName="/xl/worksheets/sheet38.xml" ContentType="application/vnd.openxmlformats-officedocument.spreadsheetml.worksheet+xml"/>
  <Override PartName="/xl/drawings/drawing7.xml" ContentType="application/vnd.openxmlformats-officedocument.drawing+xml"/>
  <Override PartName="/xl/worksheets/sheet39.xml" ContentType="application/vnd.openxmlformats-officedocument.spreadsheetml.worksheet+xml"/>
  <Override PartName="/xl/drawings/drawing6.xml" ContentType="application/vnd.openxmlformats-officedocument.drawing+xml"/>
  <Override PartName="/xl/worksheets/sheet40.xml" ContentType="application/vnd.openxmlformats-officedocument.spreadsheetml.worksheet+xml"/>
  <Override PartName="/xl/drawings/drawing5.xml" ContentType="application/vnd.openxmlformats-officedocument.drawing+xml"/>
  <Override PartName="/xl/worksheets/sheet4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charts/chart19.xml" ContentType="application/vnd.openxmlformats-officedocument.drawingml.chart+xml"/>
  <Override PartName="/xl/drawings/drawing2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harts/chart18.xml" ContentType="application/vnd.openxmlformats-officedocument.drawingml.chart+xml"/>
  <Override PartName="/xl/charts/chart17.xml" ContentType="application/vnd.openxmlformats-officedocument.drawingml.chart+xml"/>
  <Override PartName="/xl/drawings/drawing1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charts/chart20.xml" ContentType="application/vnd.openxmlformats-officedocument.drawingml.chart+xml"/>
  <Override PartName="/xl/worksheets/sheet8.xml" ContentType="application/vnd.openxmlformats-officedocument.spreadsheetml.worksheet+xml"/>
  <Override PartName="/xl/charts/chart23.xml" ContentType="application/vnd.openxmlformats-officedocument.drawingml.chart+xml"/>
  <Override PartName="/xl/drawings/drawing2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harts/chart22.xml" ContentType="application/vnd.openxmlformats-officedocument.drawingml.chart+xml"/>
  <Override PartName="/xl/charts/chart21.xml" ContentType="application/vnd.openxmlformats-officedocument.drawingml.chart+xml"/>
  <Override PartName="/xl/worksheets/sheet7.xml" ContentType="application/vnd.openxmlformats-officedocument.spreadsheetml.worksheet+xml"/>
  <Override PartName="/xl/drawings/drawing21.xml" ContentType="application/vnd.openxmlformats-officedocument.drawing+xml"/>
  <Override PartName="/xl/drawings/drawing14.xml" ContentType="application/vnd.openxmlformats-officedocument.drawing+xml"/>
  <Override PartName="/xl/charts/chart16.xml" ContentType="application/vnd.openxmlformats-officedocument.drawingml.chart+xml"/>
  <Override PartName="/xl/worksheets/sheet14.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harts/chart10.xml" ContentType="application/vnd.openxmlformats-officedocument.drawingml.chart+xml"/>
  <Override PartName="/xl/worksheets/sheet21.xml" ContentType="application/vnd.openxmlformats-officedocument.spreadsheetml.worksheet+xml"/>
  <Override PartName="/xl/charts/chart9.xml" ContentType="application/vnd.openxmlformats-officedocument.drawingml.chart+xml"/>
  <Override PartName="/xl/drawings/drawing1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charts/chart8.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charts/chart11.xml" ContentType="application/vnd.openxmlformats-officedocument.drawingml.chart+xml"/>
  <Override PartName="/xl/worksheets/sheet16.xml" ContentType="application/vnd.openxmlformats-officedocument.spreadsheetml.worksheet+xml"/>
  <Override PartName="/xl/charts/chart14.xml" ContentType="application/vnd.openxmlformats-officedocument.drawingml.chart+xml"/>
  <Override PartName="/xl/worksheets/sheet15.xml" ContentType="application/vnd.openxmlformats-officedocument.spreadsheetml.worksheet+xml"/>
  <Override PartName="/xl/drawings/drawing18.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harts/chart12.xml" ContentType="application/vnd.openxmlformats-officedocument.drawingml.char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defaultThemeVersion="124226"/>
  <bookViews>
    <workbookView xWindow="-120" yWindow="-120" windowWidth="19440" windowHeight="13740" tabRatio="914" activeTab="4"/>
  </bookViews>
  <sheets>
    <sheet name="Cov" sheetId="78" r:id="rId1"/>
    <sheet name="Pre" sheetId="70" r:id="rId2"/>
    <sheet name="Sym" sheetId="72" r:id="rId3"/>
    <sheet name="Cont" sheetId="73" r:id="rId4"/>
    <sheet name="Int" sheetId="71" r:id="rId5"/>
    <sheet name="Con&amp;Def" sheetId="74" r:id="rId6"/>
    <sheet name="Meth" sheetId="75" r:id="rId7"/>
    <sheet name="CH1" sheetId="76" r:id="rId8"/>
    <sheet name="T 1" sheetId="81" r:id="rId9"/>
    <sheet name="T 2" sheetId="83" r:id="rId10"/>
    <sheet name="T 3" sheetId="82" r:id="rId11"/>
    <sheet name="T 4" sheetId="21" r:id="rId12"/>
    <sheet name="T 5" sheetId="24" r:id="rId13"/>
    <sheet name="T 6" sheetId="59" r:id="rId14"/>
    <sheet name="Chart Data" sheetId="122" state="hidden" r:id="rId15"/>
    <sheet name="CH2" sheetId="77" r:id="rId16"/>
    <sheet name="HL" sheetId="89" r:id="rId17"/>
    <sheet name="Minning" sheetId="91" r:id="rId18"/>
    <sheet name="Non Minning" sheetId="92" r:id="rId19"/>
    <sheet name="Gov" sheetId="93" r:id="rId20"/>
    <sheet name="Pro Anl" sheetId="94" r:id="rId21"/>
    <sheet name="A" sheetId="96" r:id="rId22"/>
    <sheet name="B" sheetId="97" r:id="rId23"/>
    <sheet name="C" sheetId="98" r:id="rId24"/>
    <sheet name="D+E" sheetId="99" r:id="rId25"/>
    <sheet name="F" sheetId="100" r:id="rId26"/>
    <sheet name="G" sheetId="101" r:id="rId27"/>
    <sheet name="H" sheetId="102" r:id="rId28"/>
    <sheet name="I" sheetId="103" r:id="rId29"/>
    <sheet name="J" sheetId="104" r:id="rId30"/>
    <sheet name="K" sheetId="105" r:id="rId31"/>
    <sheet name="L" sheetId="106" r:id="rId32"/>
    <sheet name="M+N" sheetId="107" r:id="rId33"/>
    <sheet name="O" sheetId="108" r:id="rId34"/>
    <sheet name="P" sheetId="109" r:id="rId35"/>
    <sheet name="Q" sheetId="110" r:id="rId36"/>
    <sheet name="R+S" sheetId="111" r:id="rId37"/>
    <sheet name="T" sheetId="112" r:id="rId38"/>
    <sheet name="Exp Anl" sheetId="113" r:id="rId39"/>
    <sheet name="HFCE" sheetId="114" r:id="rId40"/>
    <sheet name="GFCE" sheetId="115" r:id="rId41"/>
    <sheet name="GCF" sheetId="116" r:id="rId42"/>
    <sheet name="Exp" sheetId="117" r:id="rId43"/>
    <sheet name="Imp" sheetId="118" r:id="rId44"/>
  </sheets>
  <externalReferences>
    <externalReference r:id="rId45"/>
  </externalReferences>
  <definedNames>
    <definedName name="_xlnm.Print_Area" localSheetId="21">A!$A$1:$D$60</definedName>
    <definedName name="_xlnm.Print_Area" localSheetId="22">B!$A$1:$D$65</definedName>
    <definedName name="_xlnm.Print_Area" localSheetId="23">'C'!$A$1:$D$73</definedName>
    <definedName name="_xlnm.Print_Area" localSheetId="15">'CH2'!$A$1:$E$34</definedName>
    <definedName name="_xlnm.Print_Area" localSheetId="3">Cont!$A$1:$C$48</definedName>
    <definedName name="_xlnm.Print_Area" localSheetId="24">'D+E'!$A$1:$D$69</definedName>
    <definedName name="_xlnm.Print_Area" localSheetId="42">Exp!$A$1:$D$36</definedName>
    <definedName name="_xlnm.Print_Area" localSheetId="38">'Exp Anl'!$A$1:$D$35</definedName>
    <definedName name="_xlnm.Print_Area" localSheetId="25">F!$A$1:$D$71</definedName>
    <definedName name="_xlnm.Print_Area" localSheetId="26">G!$A$1:$D$69</definedName>
    <definedName name="_xlnm.Print_Area" localSheetId="41">GCF!$A$1:$D$37</definedName>
    <definedName name="_xlnm.Print_Area" localSheetId="40">GFCE!$A$1:$D$33</definedName>
    <definedName name="_xlnm.Print_Area" localSheetId="19">Gov!$A$1:$D$65</definedName>
    <definedName name="_xlnm.Print_Area" localSheetId="27">H!$A$1:$D$71</definedName>
    <definedName name="_xlnm.Print_Area" localSheetId="39">HFCE!$A$1:$D$36</definedName>
    <definedName name="_xlnm.Print_Area" localSheetId="16">HL!$A$1:$D$36</definedName>
    <definedName name="_xlnm.Print_Area" localSheetId="28">I!$A$1:$D$67</definedName>
    <definedName name="_xlnm.Print_Area" localSheetId="43">Imp!$A$1:$D$33</definedName>
    <definedName name="_xlnm.Print_Area" localSheetId="29">J!$A$1:$D$73</definedName>
    <definedName name="_xlnm.Print_Area" localSheetId="30">K!$A$1:$D$72</definedName>
    <definedName name="_xlnm.Print_Area" localSheetId="31">L!$A$1:$D$71</definedName>
    <definedName name="_xlnm.Print_Area" localSheetId="32">'M+N'!$A$1:$D$69</definedName>
    <definedName name="_xlnm.Print_Area" localSheetId="6">Meth!$A$1:$D$32</definedName>
    <definedName name="_xlnm.Print_Area" localSheetId="17">Minning!$A$1:$D$67</definedName>
    <definedName name="_xlnm.Print_Area" localSheetId="18">'Non Minning'!$A$1:$D$67</definedName>
    <definedName name="_xlnm.Print_Area" localSheetId="33">O!$A$1:$D$67</definedName>
    <definedName name="_xlnm.Print_Area" localSheetId="34">P!$A$1:$D$68</definedName>
    <definedName name="_xlnm.Print_Area" localSheetId="20">'Pro Anl'!$A$1:$D$34</definedName>
    <definedName name="_xlnm.Print_Area" localSheetId="35">Q!$A$1:$D$68</definedName>
    <definedName name="_xlnm.Print_Area" localSheetId="36">'R+S'!$A$1:$D$67</definedName>
    <definedName name="_xlnm.Print_Area" localSheetId="37">T!$A$1:$D$69</definedName>
    <definedName name="_xlnm.Print_Area" localSheetId="8">'T 1'!$A$2:$L$35</definedName>
    <definedName name="_xlnm.Print_Area" localSheetId="9">'T 2'!$A$2:$L$35</definedName>
    <definedName name="_xlnm.Print_Area" localSheetId="10">'T 3'!$A$2:$L$15</definedName>
    <definedName name="_xlnm.Print_Area" localSheetId="11">'T 4'!$A$2:$BA$122</definedName>
    <definedName name="_xlnm.Print_Area" localSheetId="12">'T 5'!$A$2:$BA$122</definedName>
    <definedName name="_xlnm.Print_Area" localSheetId="13">'T 6'!$A$2:$AQ$45</definedName>
    <definedName name="_xlnm.Print_Titles" localSheetId="3">Cont!$3:$5</definedName>
    <definedName name="_xlnm.Print_Titles" localSheetId="11">'T 4'!$A:$C,'T 4'!$2:$3</definedName>
    <definedName name="_xlnm.Print_Titles" localSheetId="12">'T 5'!$A:$C,'T 5'!$2:$3</definedName>
    <definedName name="_xlnm.Print_Titles" localSheetId="13">'T 6'!$A:$C,'T 6'!$2:$3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95" i="122" l="1"/>
  <c r="AX192" i="122"/>
  <c r="AX174" i="122"/>
  <c r="AX167" i="122"/>
  <c r="AX164" i="122"/>
  <c r="AX157" i="122"/>
  <c r="AX154" i="122"/>
  <c r="AX147" i="122"/>
  <c r="AX144" i="122"/>
  <c r="AX137" i="122"/>
  <c r="AX134" i="122"/>
  <c r="AX127" i="122"/>
  <c r="AX124" i="122"/>
  <c r="AX117" i="122"/>
  <c r="AX116" i="122"/>
  <c r="AX115" i="122"/>
  <c r="AX114" i="122"/>
  <c r="AX107" i="122"/>
  <c r="AX97" i="122"/>
  <c r="AX94" i="122"/>
  <c r="AX77" i="122"/>
  <c r="AX74" i="122"/>
  <c r="AX29" i="122"/>
  <c r="AX28" i="122"/>
  <c r="AX27" i="122"/>
  <c r="AX10" i="122"/>
  <c r="E31" i="83" l="1"/>
  <c r="E30" i="83"/>
  <c r="D31" i="83"/>
  <c r="D30" i="83"/>
  <c r="C31" i="83"/>
  <c r="C30" i="83"/>
  <c r="J27" i="81" l="1"/>
  <c r="J26" i="81"/>
  <c r="I26" i="81"/>
  <c r="I27" i="81"/>
  <c r="B37" i="59" l="1"/>
  <c r="B27" i="59"/>
  <c r="B17" i="59" l="1"/>
  <c r="B95" i="24"/>
  <c r="B65" i="24"/>
  <c r="B36" i="24"/>
  <c r="B95" i="21"/>
  <c r="B65" i="21"/>
  <c r="B36" i="21"/>
  <c r="AX177" i="122" l="1"/>
  <c r="AW177" i="122"/>
  <c r="AX256" i="122" l="1"/>
  <c r="AW174" i="122" l="1"/>
  <c r="AX24" i="122"/>
  <c r="C17" i="82" l="1"/>
  <c r="E10" i="82"/>
  <c r="E11" i="82"/>
  <c r="E12" i="82"/>
  <c r="E13" i="82"/>
  <c r="E14" i="82"/>
  <c r="E9" i="82"/>
  <c r="D10" i="82"/>
  <c r="D11" i="82"/>
  <c r="D12" i="82"/>
  <c r="D13" i="82"/>
  <c r="D14" i="82"/>
  <c r="D9" i="82"/>
  <c r="C10" i="82"/>
  <c r="C11" i="82"/>
  <c r="C12" i="82"/>
  <c r="C13" i="82"/>
  <c r="C14" i="82"/>
  <c r="C9" i="82"/>
  <c r="E33" i="83"/>
  <c r="D33" i="83"/>
  <c r="C33" i="83"/>
  <c r="E10" i="83"/>
  <c r="E11" i="83"/>
  <c r="E12" i="83"/>
  <c r="E13" i="83"/>
  <c r="E14" i="83"/>
  <c r="E15" i="83"/>
  <c r="E16" i="83"/>
  <c r="E17" i="83"/>
  <c r="E18" i="83"/>
  <c r="E19" i="83"/>
  <c r="E20" i="83"/>
  <c r="E21" i="83"/>
  <c r="E22" i="83"/>
  <c r="E23" i="83"/>
  <c r="E24" i="83"/>
  <c r="E25" i="83"/>
  <c r="E26" i="83"/>
  <c r="E27" i="83"/>
  <c r="E28" i="83"/>
  <c r="E9" i="83"/>
  <c r="D10" i="83"/>
  <c r="D11" i="83"/>
  <c r="D12" i="83"/>
  <c r="D13" i="83"/>
  <c r="D14" i="83"/>
  <c r="D15" i="83"/>
  <c r="D16" i="83"/>
  <c r="D17" i="83"/>
  <c r="D18" i="83"/>
  <c r="D19" i="83"/>
  <c r="D20" i="83"/>
  <c r="D21" i="83"/>
  <c r="D22" i="83"/>
  <c r="D23" i="83"/>
  <c r="D24" i="83"/>
  <c r="D25" i="83"/>
  <c r="D26" i="83"/>
  <c r="D27" i="83"/>
  <c r="D28" i="83"/>
  <c r="D9" i="83"/>
  <c r="C10" i="83"/>
  <c r="C11" i="83"/>
  <c r="C12" i="83"/>
  <c r="C13" i="83"/>
  <c r="C14" i="83"/>
  <c r="C15" i="83"/>
  <c r="C16" i="83"/>
  <c r="C17" i="83"/>
  <c r="C18" i="83"/>
  <c r="C19" i="83"/>
  <c r="C21" i="83"/>
  <c r="C22" i="83"/>
  <c r="C23" i="83"/>
  <c r="C24" i="83"/>
  <c r="C25" i="83"/>
  <c r="C26" i="83"/>
  <c r="C27" i="83"/>
  <c r="C9" i="83"/>
  <c r="E10" i="81"/>
  <c r="E11" i="81"/>
  <c r="E12" i="81"/>
  <c r="E13" i="81"/>
  <c r="E14" i="81"/>
  <c r="E15" i="81"/>
  <c r="E16" i="81"/>
  <c r="E17" i="81"/>
  <c r="E18" i="81"/>
  <c r="E19" i="81"/>
  <c r="E20" i="81"/>
  <c r="E21" i="81"/>
  <c r="E22" i="81"/>
  <c r="E23" i="81"/>
  <c r="E24" i="81"/>
  <c r="E25" i="81"/>
  <c r="E26" i="81"/>
  <c r="E27" i="81"/>
  <c r="E28" i="81"/>
  <c r="E9" i="81"/>
  <c r="D10" i="81"/>
  <c r="D11" i="81"/>
  <c r="D12" i="81"/>
  <c r="D13" i="81"/>
  <c r="D14" i="81"/>
  <c r="D15" i="81"/>
  <c r="D16" i="81"/>
  <c r="D17" i="81"/>
  <c r="D18" i="81"/>
  <c r="D19" i="81"/>
  <c r="D20" i="81"/>
  <c r="D21" i="81"/>
  <c r="D22" i="81"/>
  <c r="D23" i="81"/>
  <c r="D24" i="81"/>
  <c r="D25" i="81"/>
  <c r="D26" i="81"/>
  <c r="D27" i="81"/>
  <c r="D28" i="81"/>
  <c r="D9" i="81"/>
  <c r="C10" i="81"/>
  <c r="C11" i="81"/>
  <c r="C12" i="81"/>
  <c r="C13" i="81"/>
  <c r="C14" i="81"/>
  <c r="C15" i="81"/>
  <c r="C16" i="81"/>
  <c r="C17" i="81"/>
  <c r="C18" i="81"/>
  <c r="C19" i="81"/>
  <c r="C20" i="81"/>
  <c r="C21" i="81"/>
  <c r="C22" i="81"/>
  <c r="C23" i="81"/>
  <c r="C24" i="81"/>
  <c r="C25" i="81"/>
  <c r="C26" i="81"/>
  <c r="C27" i="81"/>
  <c r="C28" i="81"/>
  <c r="C9" i="81"/>
  <c r="AN40" i="59"/>
  <c r="AN45" i="59"/>
  <c r="AN44" i="59"/>
  <c r="AN43" i="59"/>
  <c r="AN42" i="59"/>
  <c r="AN41" i="59"/>
  <c r="AN35" i="59"/>
  <c r="AN34" i="59"/>
  <c r="AN33" i="59"/>
  <c r="AN32" i="59"/>
  <c r="AN31" i="59"/>
  <c r="AN30" i="59"/>
  <c r="AN20" i="59"/>
  <c r="AN25" i="59"/>
  <c r="AN24" i="59"/>
  <c r="AN23" i="59"/>
  <c r="AN22" i="59"/>
  <c r="AN21" i="59"/>
  <c r="AM21" i="59"/>
  <c r="AM20" i="59"/>
  <c r="AX122" i="24"/>
  <c r="AX120" i="24"/>
  <c r="AX119" i="24"/>
  <c r="AX117" i="24"/>
  <c r="AX116" i="24"/>
  <c r="AX115" i="24"/>
  <c r="AX114" i="24"/>
  <c r="AX113" i="24"/>
  <c r="AX112" i="24"/>
  <c r="AX111" i="24"/>
  <c r="AX110" i="24"/>
  <c r="AX109" i="24"/>
  <c r="AX108" i="24"/>
  <c r="AX107" i="24"/>
  <c r="AX106" i="24"/>
  <c r="AX105" i="24"/>
  <c r="AX104" i="24"/>
  <c r="AX103" i="24"/>
  <c r="AX102" i="24"/>
  <c r="AX101" i="24"/>
  <c r="AX100" i="24"/>
  <c r="AX99" i="24"/>
  <c r="AX98" i="24"/>
  <c r="AX92" i="24"/>
  <c r="AX90" i="24"/>
  <c r="AX89" i="24"/>
  <c r="AX87" i="24"/>
  <c r="AX86" i="24"/>
  <c r="AX85" i="24"/>
  <c r="AX84" i="24"/>
  <c r="AX83" i="24"/>
  <c r="AX82" i="24"/>
  <c r="AX81" i="24"/>
  <c r="AX80" i="24"/>
  <c r="AX79" i="24"/>
  <c r="AX78" i="24"/>
  <c r="AX77" i="24"/>
  <c r="AX76" i="24"/>
  <c r="AX75" i="24"/>
  <c r="AX74" i="24"/>
  <c r="AX73" i="24"/>
  <c r="AX72" i="24"/>
  <c r="AX71" i="24"/>
  <c r="AX70" i="24"/>
  <c r="AX69" i="24"/>
  <c r="AX68" i="24"/>
  <c r="AX63" i="24"/>
  <c r="AX57" i="24"/>
  <c r="AX56" i="24"/>
  <c r="AX55" i="24"/>
  <c r="AX54" i="24"/>
  <c r="AX53" i="24"/>
  <c r="AX52" i="24"/>
  <c r="AX51" i="24"/>
  <c r="AX49" i="24"/>
  <c r="AX48" i="24"/>
  <c r="AX47" i="24"/>
  <c r="AX46" i="24"/>
  <c r="AX45" i="24"/>
  <c r="AX44" i="24"/>
  <c r="AX43" i="24"/>
  <c r="AX42" i="24"/>
  <c r="AX41" i="24"/>
  <c r="AX40" i="24"/>
  <c r="AX39" i="24"/>
  <c r="AX122" i="21"/>
  <c r="AX120" i="21"/>
  <c r="AX119" i="21"/>
  <c r="AX98" i="21"/>
  <c r="AX117" i="21"/>
  <c r="AX116" i="21"/>
  <c r="AX115" i="21"/>
  <c r="AX114" i="21"/>
  <c r="AX113" i="21"/>
  <c r="AX112" i="21"/>
  <c r="AX111" i="21"/>
  <c r="AX110" i="21"/>
  <c r="AX109" i="21"/>
  <c r="AX108" i="21"/>
  <c r="AX107" i="21"/>
  <c r="AX106" i="21"/>
  <c r="AX105" i="21"/>
  <c r="AX104" i="21"/>
  <c r="AX103" i="21"/>
  <c r="AX102" i="21"/>
  <c r="AX101" i="21"/>
  <c r="AX100" i="21"/>
  <c r="AX99" i="21"/>
  <c r="AW98" i="21"/>
  <c r="AX92" i="21"/>
  <c r="AX90" i="21"/>
  <c r="AX89" i="21"/>
  <c r="AX87" i="21"/>
  <c r="AX68" i="21"/>
  <c r="AX86" i="21"/>
  <c r="AX69" i="21"/>
  <c r="AX70" i="21"/>
  <c r="AX71" i="21"/>
  <c r="AX72" i="21"/>
  <c r="AX73" i="21"/>
  <c r="AX74" i="21"/>
  <c r="AX75" i="21"/>
  <c r="AX76" i="21"/>
  <c r="AX77" i="21"/>
  <c r="AX78" i="21"/>
  <c r="AX79" i="21"/>
  <c r="AX80" i="21"/>
  <c r="AX81" i="21"/>
  <c r="AX82" i="21"/>
  <c r="AX83" i="21"/>
  <c r="AX84" i="21"/>
  <c r="AX85" i="21"/>
  <c r="AX63" i="21"/>
  <c r="AX39" i="21"/>
  <c r="AW40" i="21"/>
  <c r="AX61" i="21"/>
  <c r="AX60" i="21"/>
  <c r="AX58" i="21"/>
  <c r="AX57" i="21"/>
  <c r="AX56" i="21"/>
  <c r="AX55" i="21"/>
  <c r="AX54" i="21"/>
  <c r="AX53" i="21"/>
  <c r="AX52" i="21"/>
  <c r="AX51" i="21"/>
  <c r="AX50" i="21"/>
  <c r="AX49" i="21"/>
  <c r="AX48" i="21"/>
  <c r="AX47" i="21"/>
  <c r="AX46" i="21"/>
  <c r="AX45" i="21"/>
  <c r="AX44" i="21"/>
  <c r="AX43" i="21"/>
  <c r="AX42" i="21"/>
  <c r="AX41" i="21"/>
  <c r="AX40" i="21"/>
  <c r="J9" i="83" l="1"/>
  <c r="L10" i="82"/>
  <c r="L11" i="82"/>
  <c r="L12" i="82"/>
  <c r="L13" i="82"/>
  <c r="L9" i="82"/>
  <c r="BA7" i="24" l="1"/>
  <c r="BA8" i="24"/>
  <c r="BA9" i="24"/>
  <c r="BA10" i="24"/>
  <c r="BA11" i="24"/>
  <c r="BA12" i="24"/>
  <c r="BA13" i="24"/>
  <c r="BA14" i="24"/>
  <c r="BA15" i="24"/>
  <c r="BA16" i="24"/>
  <c r="BA17" i="24"/>
  <c r="AU18" i="24"/>
  <c r="AT18" i="24"/>
  <c r="AS18" i="24"/>
  <c r="AR18" i="24"/>
  <c r="AP18" i="24"/>
  <c r="AO18" i="24"/>
  <c r="AN18" i="24"/>
  <c r="AM18" i="24"/>
  <c r="AK18" i="24"/>
  <c r="AJ18" i="24"/>
  <c r="AI18" i="24"/>
  <c r="AH18" i="24"/>
  <c r="AF18" i="24"/>
  <c r="AE18" i="24"/>
  <c r="AD18" i="24"/>
  <c r="AC18" i="24"/>
  <c r="AA18" i="24"/>
  <c r="Z18" i="24"/>
  <c r="Y18" i="24"/>
  <c r="X18" i="24"/>
  <c r="V18" i="24"/>
  <c r="U18" i="24"/>
  <c r="T18" i="24"/>
  <c r="S18" i="24"/>
  <c r="Q18" i="24"/>
  <c r="P18" i="24"/>
  <c r="O18" i="24"/>
  <c r="N18" i="24"/>
  <c r="L18" i="24"/>
  <c r="K18" i="24"/>
  <c r="J18" i="24"/>
  <c r="I18" i="24"/>
  <c r="E18" i="24"/>
  <c r="F18" i="24"/>
  <c r="G18" i="24"/>
  <c r="D18" i="24"/>
  <c r="C20" i="83" l="1"/>
  <c r="AX50" i="24"/>
  <c r="BA18" i="21"/>
  <c r="AH45" i="59" l="1"/>
  <c r="D31" i="75" l="1"/>
  <c r="D29" i="75"/>
  <c r="D27" i="75"/>
  <c r="D25" i="75"/>
  <c r="D13" i="75"/>
  <c r="D11" i="75"/>
  <c r="D9" i="75"/>
  <c r="K23" i="59" l="1"/>
  <c r="AV31" i="24" l="1"/>
  <c r="B24" i="73" l="1"/>
  <c r="D87" i="122" l="1"/>
  <c r="D115" i="21" l="1"/>
  <c r="E91" i="122" l="1"/>
  <c r="F91" i="122"/>
  <c r="G91" i="122"/>
  <c r="H91" i="122"/>
  <c r="I91" i="122"/>
  <c r="J91" i="122"/>
  <c r="K91" i="122"/>
  <c r="L91" i="122"/>
  <c r="M91" i="122"/>
  <c r="N91" i="122"/>
  <c r="O91" i="122"/>
  <c r="P91" i="122"/>
  <c r="Q91" i="122"/>
  <c r="R91" i="122"/>
  <c r="S91" i="122"/>
  <c r="T91" i="122"/>
  <c r="U91" i="122"/>
  <c r="V91" i="122"/>
  <c r="W91" i="122"/>
  <c r="X91" i="122"/>
  <c r="Y91" i="122"/>
  <c r="Z91" i="122"/>
  <c r="AA91" i="122"/>
  <c r="AB91" i="122"/>
  <c r="AC91" i="122"/>
  <c r="AD91" i="122"/>
  <c r="AE91" i="122"/>
  <c r="AF91" i="122"/>
  <c r="AG91" i="122"/>
  <c r="D91" i="122"/>
  <c r="E87" i="122"/>
  <c r="F87" i="122"/>
  <c r="G87" i="122"/>
  <c r="I87" i="122"/>
  <c r="J87" i="122"/>
  <c r="K87" i="122"/>
  <c r="L87" i="122"/>
  <c r="N87" i="122"/>
  <c r="O87" i="122"/>
  <c r="P87" i="122"/>
  <c r="Q87" i="122"/>
  <c r="S87" i="122"/>
  <c r="T87" i="122"/>
  <c r="U87" i="122"/>
  <c r="V87" i="122"/>
  <c r="X87" i="122"/>
  <c r="Y87" i="122"/>
  <c r="Z87" i="122"/>
  <c r="AA87" i="122"/>
  <c r="AB87" i="122"/>
  <c r="AC87" i="122"/>
  <c r="AD87" i="122"/>
  <c r="AE87" i="122"/>
  <c r="AF87" i="122"/>
  <c r="AG87" i="122"/>
  <c r="AH87" i="122"/>
  <c r="AI87" i="122"/>
  <c r="AJ87" i="122"/>
  <c r="AK87" i="122"/>
  <c r="AL87" i="122"/>
  <c r="AM87" i="122"/>
  <c r="AN87" i="122"/>
  <c r="AO87" i="122"/>
  <c r="AP87" i="122"/>
  <c r="AQ87" i="122"/>
  <c r="AR87" i="122"/>
  <c r="AS87" i="122"/>
  <c r="AT87" i="122"/>
  <c r="AU87" i="122"/>
  <c r="AV87" i="122"/>
  <c r="AW87" i="122"/>
  <c r="AX87" i="122"/>
  <c r="AY87" i="122"/>
  <c r="AZ87" i="122"/>
  <c r="E84" i="122"/>
  <c r="F84" i="122"/>
  <c r="G84" i="122"/>
  <c r="H84" i="122"/>
  <c r="I84" i="122"/>
  <c r="J84" i="122"/>
  <c r="K84" i="122"/>
  <c r="L84" i="122"/>
  <c r="M84" i="122"/>
  <c r="N84" i="122"/>
  <c r="O84" i="122"/>
  <c r="P84" i="122"/>
  <c r="Q84" i="122"/>
  <c r="R84" i="122"/>
  <c r="S84" i="122"/>
  <c r="T84" i="122"/>
  <c r="U84" i="122"/>
  <c r="V84" i="122"/>
  <c r="W84" i="122"/>
  <c r="X84" i="122"/>
  <c r="Y84" i="122"/>
  <c r="Z84" i="122"/>
  <c r="AA84" i="122"/>
  <c r="AB84" i="122"/>
  <c r="AC84" i="122"/>
  <c r="AD84" i="122"/>
  <c r="AE84" i="122"/>
  <c r="AF84" i="122"/>
  <c r="AG84" i="122"/>
  <c r="AH84" i="122"/>
  <c r="AI84" i="122"/>
  <c r="AJ84" i="122"/>
  <c r="AK84" i="122"/>
  <c r="AM84" i="122"/>
  <c r="AN84" i="122"/>
  <c r="AO84" i="122"/>
  <c r="AP84" i="122"/>
  <c r="AR84" i="122"/>
  <c r="AS84" i="122"/>
  <c r="AT84" i="122"/>
  <c r="AU84" i="122"/>
  <c r="AW84" i="122"/>
  <c r="AX84" i="122"/>
  <c r="AY84" i="122"/>
  <c r="AZ84" i="122"/>
  <c r="D84" i="122"/>
  <c r="D85" i="122" s="1"/>
  <c r="E77" i="122"/>
  <c r="G77" i="122"/>
  <c r="G74" i="122"/>
  <c r="E85" i="122" l="1"/>
  <c r="D90" i="122"/>
  <c r="AM45" i="59"/>
  <c r="AL45" i="59"/>
  <c r="AK45" i="59"/>
  <c r="AJ45" i="59"/>
  <c r="AI45" i="59"/>
  <c r="AG45" i="59"/>
  <c r="AF45" i="59"/>
  <c r="AE45" i="59"/>
  <c r="AD45" i="59"/>
  <c r="AC45" i="59"/>
  <c r="AB45" i="59"/>
  <c r="AA45" i="59"/>
  <c r="Z45" i="59"/>
  <c r="Y45" i="59"/>
  <c r="X45" i="59"/>
  <c r="W45" i="59"/>
  <c r="V45" i="59"/>
  <c r="U45" i="59"/>
  <c r="T45" i="59"/>
  <c r="S45" i="59"/>
  <c r="R45" i="59"/>
  <c r="Q45" i="59"/>
  <c r="P45" i="59"/>
  <c r="O45" i="59"/>
  <c r="N45" i="59"/>
  <c r="M45" i="59"/>
  <c r="L45" i="59"/>
  <c r="K45" i="59"/>
  <c r="J45" i="59"/>
  <c r="I45" i="59"/>
  <c r="AM44" i="59"/>
  <c r="AL44" i="59"/>
  <c r="AK44" i="59"/>
  <c r="AJ44" i="59"/>
  <c r="AI44" i="59"/>
  <c r="AH44" i="59"/>
  <c r="AG44" i="59"/>
  <c r="AF44" i="59"/>
  <c r="AE44" i="59"/>
  <c r="AD44" i="59"/>
  <c r="AC44" i="59"/>
  <c r="AB44" i="59"/>
  <c r="AA44" i="59"/>
  <c r="Z44" i="59"/>
  <c r="Y44" i="59"/>
  <c r="X44" i="59"/>
  <c r="W44" i="59"/>
  <c r="V44" i="59"/>
  <c r="U44" i="59"/>
  <c r="T44" i="59"/>
  <c r="S44" i="59"/>
  <c r="R44" i="59"/>
  <c r="Q44" i="59"/>
  <c r="P44" i="59"/>
  <c r="O44" i="59"/>
  <c r="N44" i="59"/>
  <c r="M44" i="59"/>
  <c r="L44" i="59"/>
  <c r="K44" i="59"/>
  <c r="J44" i="59"/>
  <c r="I44" i="59"/>
  <c r="H44" i="59"/>
  <c r="G44" i="59"/>
  <c r="F44" i="59"/>
  <c r="E44" i="59"/>
  <c r="D44" i="59"/>
  <c r="AM43" i="59"/>
  <c r="AL43" i="59"/>
  <c r="AK43" i="59"/>
  <c r="AJ43" i="59"/>
  <c r="AI43" i="59"/>
  <c r="AH43" i="59"/>
  <c r="AG43" i="59"/>
  <c r="AF43" i="59"/>
  <c r="AE43" i="59"/>
  <c r="AD43" i="59"/>
  <c r="AC43" i="59"/>
  <c r="AB43" i="59"/>
  <c r="AA43" i="59"/>
  <c r="Z43" i="59"/>
  <c r="Y43" i="59"/>
  <c r="X43" i="59"/>
  <c r="W43" i="59"/>
  <c r="V43" i="59"/>
  <c r="U43" i="59"/>
  <c r="T43" i="59"/>
  <c r="S43" i="59"/>
  <c r="R43" i="59"/>
  <c r="Q43" i="59"/>
  <c r="P43" i="59"/>
  <c r="O43" i="59"/>
  <c r="N43" i="59"/>
  <c r="M43" i="59"/>
  <c r="L43" i="59"/>
  <c r="K43" i="59"/>
  <c r="J43" i="59"/>
  <c r="I43" i="59"/>
  <c r="H43" i="59"/>
  <c r="G43" i="59"/>
  <c r="F43" i="59"/>
  <c r="E43" i="59"/>
  <c r="D43" i="59"/>
  <c r="AM42" i="59"/>
  <c r="AL42" i="59"/>
  <c r="AK42" i="59"/>
  <c r="AJ42" i="59"/>
  <c r="AI42" i="59"/>
  <c r="AH42" i="59"/>
  <c r="AG42" i="59"/>
  <c r="AF42" i="59"/>
  <c r="AE42" i="59"/>
  <c r="AD42" i="59"/>
  <c r="AC42" i="59"/>
  <c r="AB42" i="59"/>
  <c r="AA42" i="59"/>
  <c r="Z42" i="59"/>
  <c r="Y42" i="59"/>
  <c r="X42" i="59"/>
  <c r="W42" i="59"/>
  <c r="V42" i="59"/>
  <c r="U42" i="59"/>
  <c r="T42" i="59"/>
  <c r="S42" i="59"/>
  <c r="R42" i="59"/>
  <c r="Q42" i="59"/>
  <c r="P42" i="59"/>
  <c r="O42" i="59"/>
  <c r="N42" i="59"/>
  <c r="M42" i="59"/>
  <c r="L42" i="59"/>
  <c r="K42" i="59"/>
  <c r="J42" i="59"/>
  <c r="I42" i="59"/>
  <c r="H42" i="59"/>
  <c r="G42" i="59"/>
  <c r="F42" i="59"/>
  <c r="E42" i="59"/>
  <c r="D42" i="59"/>
  <c r="AM41" i="59"/>
  <c r="AL41" i="59"/>
  <c r="AK41" i="59"/>
  <c r="AJ41" i="59"/>
  <c r="AI41" i="59"/>
  <c r="AH41" i="59"/>
  <c r="AG41" i="59"/>
  <c r="AF41" i="59"/>
  <c r="AE41" i="59"/>
  <c r="AD41" i="59"/>
  <c r="AC41" i="59"/>
  <c r="AB41" i="59"/>
  <c r="AA41" i="59"/>
  <c r="Z41" i="59"/>
  <c r="Y41" i="59"/>
  <c r="X41" i="59"/>
  <c r="W41" i="59"/>
  <c r="V41" i="59"/>
  <c r="U41" i="59"/>
  <c r="T41" i="59"/>
  <c r="S41" i="59"/>
  <c r="R41" i="59"/>
  <c r="Q41" i="59"/>
  <c r="P41" i="59"/>
  <c r="O41" i="59"/>
  <c r="N41" i="59"/>
  <c r="M41" i="59"/>
  <c r="L41" i="59"/>
  <c r="K41" i="59"/>
  <c r="J41" i="59"/>
  <c r="I41" i="59"/>
  <c r="H41" i="59"/>
  <c r="G41" i="59"/>
  <c r="F41" i="59"/>
  <c r="E41" i="59"/>
  <c r="D41" i="59"/>
  <c r="AM40" i="59"/>
  <c r="AL40" i="59"/>
  <c r="AK40" i="59"/>
  <c r="AJ40" i="59"/>
  <c r="AI40" i="59"/>
  <c r="AH40" i="59"/>
  <c r="AG40" i="59"/>
  <c r="AF40" i="59"/>
  <c r="AE40" i="59"/>
  <c r="AD40" i="59"/>
  <c r="AC40" i="59"/>
  <c r="AB40" i="59"/>
  <c r="AA40" i="59"/>
  <c r="Z40" i="59"/>
  <c r="Y40" i="59"/>
  <c r="X40" i="59"/>
  <c r="W40" i="59"/>
  <c r="V40" i="59"/>
  <c r="U40" i="59"/>
  <c r="T40" i="59"/>
  <c r="S40" i="59"/>
  <c r="R40" i="59"/>
  <c r="Q40" i="59"/>
  <c r="P40" i="59"/>
  <c r="O40" i="59"/>
  <c r="N40" i="59"/>
  <c r="M40" i="59"/>
  <c r="L40" i="59"/>
  <c r="K40" i="59"/>
  <c r="J40" i="59"/>
  <c r="I40" i="59"/>
  <c r="H40" i="59"/>
  <c r="G40" i="59"/>
  <c r="F40" i="59"/>
  <c r="E40" i="59"/>
  <c r="D40" i="59"/>
  <c r="AM35" i="59"/>
  <c r="AM34" i="59"/>
  <c r="AM33" i="59"/>
  <c r="AM32" i="59"/>
  <c r="AM31" i="59"/>
  <c r="AM30" i="59"/>
  <c r="AH35" i="59"/>
  <c r="AH34" i="59"/>
  <c r="AH33" i="59"/>
  <c r="AH32" i="59"/>
  <c r="AH31" i="59"/>
  <c r="AH30" i="59"/>
  <c r="AC35" i="59"/>
  <c r="AC34" i="59"/>
  <c r="AC33" i="59"/>
  <c r="AC32" i="59"/>
  <c r="AC31" i="59"/>
  <c r="AC30" i="59"/>
  <c r="X35" i="59"/>
  <c r="X34" i="59"/>
  <c r="X33" i="59"/>
  <c r="X32" i="59"/>
  <c r="X31" i="59"/>
  <c r="X30" i="59"/>
  <c r="S35" i="59"/>
  <c r="S34" i="59"/>
  <c r="S33" i="59"/>
  <c r="S32" i="59"/>
  <c r="S31" i="59"/>
  <c r="S30" i="59"/>
  <c r="N35" i="59"/>
  <c r="N34" i="59"/>
  <c r="N33" i="59"/>
  <c r="N32" i="59"/>
  <c r="N31" i="59"/>
  <c r="N30" i="59"/>
  <c r="I35" i="59"/>
  <c r="I34" i="59"/>
  <c r="I33" i="59"/>
  <c r="I32" i="59"/>
  <c r="I31" i="59"/>
  <c r="I30" i="59"/>
  <c r="AK35" i="59"/>
  <c r="AJ35" i="59"/>
  <c r="AI35" i="59"/>
  <c r="AF35" i="59"/>
  <c r="AE35" i="59"/>
  <c r="AD35" i="59"/>
  <c r="AA35" i="59"/>
  <c r="Z35" i="59"/>
  <c r="Y35" i="59"/>
  <c r="V35" i="59"/>
  <c r="U35" i="59"/>
  <c r="T35" i="59"/>
  <c r="Q35" i="59"/>
  <c r="P35" i="59"/>
  <c r="O35" i="59"/>
  <c r="L35" i="59"/>
  <c r="K35" i="59"/>
  <c r="J35" i="59"/>
  <c r="G35" i="59"/>
  <c r="F35" i="59"/>
  <c r="E35" i="59"/>
  <c r="AK34" i="59"/>
  <c r="AJ34" i="59"/>
  <c r="AI34" i="59"/>
  <c r="AF34" i="59"/>
  <c r="AE34" i="59"/>
  <c r="AD34" i="59"/>
  <c r="AA34" i="59"/>
  <c r="Z34" i="59"/>
  <c r="Y34" i="59"/>
  <c r="V34" i="59"/>
  <c r="U34" i="59"/>
  <c r="T34" i="59"/>
  <c r="Q34" i="59"/>
  <c r="P34" i="59"/>
  <c r="O34" i="59"/>
  <c r="L34" i="59"/>
  <c r="K34" i="59"/>
  <c r="J34" i="59"/>
  <c r="G34" i="59"/>
  <c r="F34" i="59"/>
  <c r="E34" i="59"/>
  <c r="AK33" i="59"/>
  <c r="AJ33" i="59"/>
  <c r="AI33" i="59"/>
  <c r="AF33" i="59"/>
  <c r="AE33" i="59"/>
  <c r="AD33" i="59"/>
  <c r="AA33" i="59"/>
  <c r="Z33" i="59"/>
  <c r="Y33" i="59"/>
  <c r="V33" i="59"/>
  <c r="U33" i="59"/>
  <c r="T33" i="59"/>
  <c r="Q33" i="59"/>
  <c r="P33" i="59"/>
  <c r="O33" i="59"/>
  <c r="L33" i="59"/>
  <c r="K33" i="59"/>
  <c r="J33" i="59"/>
  <c r="G33" i="59"/>
  <c r="F33" i="59"/>
  <c r="E33" i="59"/>
  <c r="AK32" i="59"/>
  <c r="AJ32" i="59"/>
  <c r="AI32" i="59"/>
  <c r="AF32" i="59"/>
  <c r="AE32" i="59"/>
  <c r="AD32" i="59"/>
  <c r="AA32" i="59"/>
  <c r="Z32" i="59"/>
  <c r="Y32" i="59"/>
  <c r="V32" i="59"/>
  <c r="U32" i="59"/>
  <c r="T32" i="59"/>
  <c r="Q32" i="59"/>
  <c r="P32" i="59"/>
  <c r="O32" i="59"/>
  <c r="L32" i="59"/>
  <c r="K32" i="59"/>
  <c r="J32" i="59"/>
  <c r="G32" i="59"/>
  <c r="F32" i="59"/>
  <c r="E32" i="59"/>
  <c r="AK31" i="59"/>
  <c r="AJ31" i="59"/>
  <c r="AI31" i="59"/>
  <c r="AF31" i="59"/>
  <c r="AE31" i="59"/>
  <c r="AD31" i="59"/>
  <c r="AA31" i="59"/>
  <c r="Z31" i="59"/>
  <c r="Y31" i="59"/>
  <c r="V31" i="59"/>
  <c r="U31" i="59"/>
  <c r="T31" i="59"/>
  <c r="Q31" i="59"/>
  <c r="P31" i="59"/>
  <c r="O31" i="59"/>
  <c r="L31" i="59"/>
  <c r="K31" i="59"/>
  <c r="J31" i="59"/>
  <c r="G31" i="59"/>
  <c r="F31" i="59"/>
  <c r="E31" i="59"/>
  <c r="AK30" i="59"/>
  <c r="AJ30" i="59"/>
  <c r="AI30" i="59"/>
  <c r="AF30" i="59"/>
  <c r="AE30" i="59"/>
  <c r="AD30" i="59"/>
  <c r="AA30" i="59"/>
  <c r="Z30" i="59"/>
  <c r="Y30" i="59"/>
  <c r="V30" i="59"/>
  <c r="U30" i="59"/>
  <c r="T30" i="59"/>
  <c r="Q30" i="59"/>
  <c r="P30" i="59"/>
  <c r="O30" i="59"/>
  <c r="L30" i="59"/>
  <c r="K30" i="59"/>
  <c r="J30" i="59"/>
  <c r="G30" i="59"/>
  <c r="F30" i="59"/>
  <c r="E30" i="59"/>
  <c r="AM25" i="59"/>
  <c r="AL25" i="59"/>
  <c r="AK25" i="59"/>
  <c r="AJ25" i="59"/>
  <c r="AI25" i="59"/>
  <c r="AH25" i="59"/>
  <c r="AG25" i="59"/>
  <c r="AF25" i="59"/>
  <c r="AE25" i="59"/>
  <c r="AD25" i="59"/>
  <c r="AC25" i="59"/>
  <c r="AB25" i="59"/>
  <c r="AA25" i="59"/>
  <c r="Z25" i="59"/>
  <c r="Y25" i="59"/>
  <c r="X25" i="59"/>
  <c r="W25" i="59"/>
  <c r="V25" i="59"/>
  <c r="U25" i="59"/>
  <c r="T25" i="59"/>
  <c r="S25" i="59"/>
  <c r="R25" i="59"/>
  <c r="Q25" i="59"/>
  <c r="P25" i="59"/>
  <c r="O25" i="59"/>
  <c r="N25" i="59"/>
  <c r="M25" i="59"/>
  <c r="L25" i="59"/>
  <c r="K25" i="59"/>
  <c r="J25" i="59"/>
  <c r="I25" i="59"/>
  <c r="AM24" i="59"/>
  <c r="AL24" i="59"/>
  <c r="AK24" i="59"/>
  <c r="AJ24" i="59"/>
  <c r="AI24" i="59"/>
  <c r="AH24" i="59"/>
  <c r="AG24" i="59"/>
  <c r="AF24" i="59"/>
  <c r="AE24" i="59"/>
  <c r="AD24" i="59"/>
  <c r="AC24" i="59"/>
  <c r="AB24" i="59"/>
  <c r="AA24" i="59"/>
  <c r="Z24" i="59"/>
  <c r="Y24" i="59"/>
  <c r="X24" i="59"/>
  <c r="W24" i="59"/>
  <c r="V24" i="59"/>
  <c r="U24" i="59"/>
  <c r="T24" i="59"/>
  <c r="S24" i="59"/>
  <c r="R24" i="59"/>
  <c r="Q24" i="59"/>
  <c r="P24" i="59"/>
  <c r="O24" i="59"/>
  <c r="N24" i="59"/>
  <c r="M24" i="59"/>
  <c r="L24" i="59"/>
  <c r="K24" i="59"/>
  <c r="J24" i="59"/>
  <c r="I24" i="59"/>
  <c r="AM23" i="59"/>
  <c r="AL23" i="59"/>
  <c r="AK23" i="59"/>
  <c r="AJ23" i="59"/>
  <c r="AI23" i="59"/>
  <c r="AH23" i="59"/>
  <c r="AG23" i="59"/>
  <c r="AF23" i="59"/>
  <c r="AE23" i="59"/>
  <c r="AD23" i="59"/>
  <c r="AC23" i="59"/>
  <c r="AB23" i="59"/>
  <c r="AA23" i="59"/>
  <c r="Z23" i="59"/>
  <c r="Y23" i="59"/>
  <c r="X23" i="59"/>
  <c r="W23" i="59"/>
  <c r="V23" i="59"/>
  <c r="U23" i="59"/>
  <c r="T23" i="59"/>
  <c r="S23" i="59"/>
  <c r="R23" i="59"/>
  <c r="Q23" i="59"/>
  <c r="P23" i="59"/>
  <c r="O23" i="59"/>
  <c r="N23" i="59"/>
  <c r="M23" i="59"/>
  <c r="L23" i="59"/>
  <c r="J23" i="59"/>
  <c r="I23" i="59"/>
  <c r="AM22" i="59"/>
  <c r="AL22" i="59"/>
  <c r="AK22" i="59"/>
  <c r="AJ22" i="59"/>
  <c r="AI22" i="59"/>
  <c r="AH22" i="59"/>
  <c r="AG22" i="59"/>
  <c r="AF22" i="59"/>
  <c r="AE22" i="59"/>
  <c r="AD22" i="59"/>
  <c r="AC22" i="59"/>
  <c r="AB22" i="59"/>
  <c r="AA22" i="59"/>
  <c r="Z22" i="59"/>
  <c r="Y22" i="59"/>
  <c r="X22" i="59"/>
  <c r="W22" i="59"/>
  <c r="V22" i="59"/>
  <c r="U22" i="59"/>
  <c r="T22" i="59"/>
  <c r="S22" i="59"/>
  <c r="R22" i="59"/>
  <c r="Q22" i="59"/>
  <c r="P22" i="59"/>
  <c r="O22" i="59"/>
  <c r="N22" i="59"/>
  <c r="M22" i="59"/>
  <c r="L22" i="59"/>
  <c r="K22" i="59"/>
  <c r="J22" i="59"/>
  <c r="I22" i="59"/>
  <c r="AL21" i="59"/>
  <c r="AK21" i="59"/>
  <c r="AJ21" i="59"/>
  <c r="AI21" i="59"/>
  <c r="AH21" i="59"/>
  <c r="AG21" i="59"/>
  <c r="AF21" i="59"/>
  <c r="AE21" i="59"/>
  <c r="AD21" i="59"/>
  <c r="AC21" i="59"/>
  <c r="AB21" i="59"/>
  <c r="AA21" i="59"/>
  <c r="Z21" i="59"/>
  <c r="Y21" i="59"/>
  <c r="X21" i="59"/>
  <c r="W21" i="59"/>
  <c r="V21" i="59"/>
  <c r="U21" i="59"/>
  <c r="T21" i="59"/>
  <c r="S21" i="59"/>
  <c r="R21" i="59"/>
  <c r="Q21" i="59"/>
  <c r="P21" i="59"/>
  <c r="O21" i="59"/>
  <c r="N21" i="59"/>
  <c r="M21" i="59"/>
  <c r="L21" i="59"/>
  <c r="K21" i="59"/>
  <c r="J21" i="59"/>
  <c r="I21" i="59"/>
  <c r="AL20" i="59"/>
  <c r="AK20" i="59"/>
  <c r="AJ20" i="59"/>
  <c r="AI20" i="59"/>
  <c r="AH20" i="59"/>
  <c r="AG20" i="59"/>
  <c r="AF20" i="59"/>
  <c r="AE20" i="59"/>
  <c r="AD20" i="59"/>
  <c r="AC20" i="59"/>
  <c r="AB20" i="59"/>
  <c r="AA20" i="59"/>
  <c r="Z20" i="59"/>
  <c r="Y20" i="59"/>
  <c r="X20" i="59"/>
  <c r="W20" i="59"/>
  <c r="V20" i="59"/>
  <c r="U20" i="59"/>
  <c r="T20" i="59"/>
  <c r="S20" i="59"/>
  <c r="R20" i="59"/>
  <c r="Q20" i="59"/>
  <c r="P20" i="59"/>
  <c r="O20" i="59"/>
  <c r="N20" i="59"/>
  <c r="M20" i="59"/>
  <c r="L20" i="59"/>
  <c r="K20" i="59"/>
  <c r="J20" i="59"/>
  <c r="I20" i="59"/>
  <c r="W22" i="24"/>
  <c r="W21" i="24"/>
  <c r="W20" i="24"/>
  <c r="W19" i="24"/>
  <c r="R19" i="24"/>
  <c r="R20" i="24"/>
  <c r="R21" i="24"/>
  <c r="R22" i="24"/>
  <c r="M19" i="24"/>
  <c r="M20" i="24"/>
  <c r="M21" i="24"/>
  <c r="M22" i="24"/>
  <c r="H19" i="24"/>
  <c r="H20" i="24"/>
  <c r="H21" i="24"/>
  <c r="H22" i="24"/>
  <c r="F45" i="59" l="1"/>
  <c r="G45" i="59"/>
  <c r="E45" i="59"/>
  <c r="D45" i="59"/>
  <c r="H45" i="59"/>
  <c r="AW92" i="24"/>
  <c r="AU92" i="24"/>
  <c r="AT92" i="24"/>
  <c r="AS92" i="24"/>
  <c r="AR92" i="24"/>
  <c r="AP92" i="24"/>
  <c r="AO92" i="24"/>
  <c r="AN92" i="24"/>
  <c r="AM92" i="24"/>
  <c r="AK92" i="24"/>
  <c r="AJ92" i="24"/>
  <c r="AI92" i="24"/>
  <c r="AH92" i="24"/>
  <c r="AF92" i="24"/>
  <c r="AE92" i="24"/>
  <c r="AD92" i="24"/>
  <c r="AC92" i="24"/>
  <c r="AA92" i="24"/>
  <c r="Z92" i="24"/>
  <c r="Y92" i="24"/>
  <c r="X92" i="24"/>
  <c r="V92" i="24"/>
  <c r="U92" i="24"/>
  <c r="T92" i="24"/>
  <c r="S92" i="24"/>
  <c r="Q92" i="24"/>
  <c r="P92" i="24"/>
  <c r="O92" i="24"/>
  <c r="N92" i="24"/>
  <c r="L92" i="24"/>
  <c r="K92" i="24"/>
  <c r="J92" i="24"/>
  <c r="I92" i="24"/>
  <c r="G92" i="24"/>
  <c r="F92" i="24"/>
  <c r="E92" i="24"/>
  <c r="AW86" i="24"/>
  <c r="AU86" i="24"/>
  <c r="AT86" i="24"/>
  <c r="AS86" i="24"/>
  <c r="AR86" i="24"/>
  <c r="AP86" i="24"/>
  <c r="AO86" i="24"/>
  <c r="AN86" i="24"/>
  <c r="AM86" i="24"/>
  <c r="AK86" i="24"/>
  <c r="AJ86" i="24"/>
  <c r="AI86" i="24"/>
  <c r="AH86" i="24"/>
  <c r="AF86" i="24"/>
  <c r="AE86" i="24"/>
  <c r="AD86" i="24"/>
  <c r="AC86" i="24"/>
  <c r="AA86" i="24"/>
  <c r="Z86" i="24"/>
  <c r="Y86" i="24"/>
  <c r="X86" i="24"/>
  <c r="V86" i="24"/>
  <c r="U86" i="24"/>
  <c r="T86" i="24"/>
  <c r="S86" i="24"/>
  <c r="Q86" i="24"/>
  <c r="P86" i="24"/>
  <c r="O86" i="24"/>
  <c r="N86" i="24"/>
  <c r="L86" i="24"/>
  <c r="K86" i="24"/>
  <c r="J86" i="24"/>
  <c r="I86" i="24"/>
  <c r="G86" i="24"/>
  <c r="F86" i="24"/>
  <c r="E86" i="24"/>
  <c r="AW85" i="24"/>
  <c r="AU85" i="24"/>
  <c r="AT85" i="24"/>
  <c r="AS85" i="24"/>
  <c r="AR85" i="24"/>
  <c r="AP85" i="24"/>
  <c r="AO85" i="24"/>
  <c r="AN85" i="24"/>
  <c r="AM85" i="24"/>
  <c r="AK85" i="24"/>
  <c r="AJ85" i="24"/>
  <c r="AI85" i="24"/>
  <c r="AH85" i="24"/>
  <c r="AF85" i="24"/>
  <c r="AE85" i="24"/>
  <c r="AD85" i="24"/>
  <c r="AC85" i="24"/>
  <c r="AA85" i="24"/>
  <c r="Z85" i="24"/>
  <c r="Y85" i="24"/>
  <c r="X85" i="24"/>
  <c r="V85" i="24"/>
  <c r="U85" i="24"/>
  <c r="T85" i="24"/>
  <c r="S85" i="24"/>
  <c r="Q85" i="24"/>
  <c r="P85" i="24"/>
  <c r="O85" i="24"/>
  <c r="N85" i="24"/>
  <c r="L85" i="24"/>
  <c r="K85" i="24"/>
  <c r="J85" i="24"/>
  <c r="I85" i="24"/>
  <c r="G85" i="24"/>
  <c r="F85" i="24"/>
  <c r="E85" i="24"/>
  <c r="AW84" i="24"/>
  <c r="AU84" i="24"/>
  <c r="AT84" i="24"/>
  <c r="AS84" i="24"/>
  <c r="AR84" i="24"/>
  <c r="AP84" i="24"/>
  <c r="AO84" i="24"/>
  <c r="AN84" i="24"/>
  <c r="AM84" i="24"/>
  <c r="AK84" i="24"/>
  <c r="AJ84" i="24"/>
  <c r="AI84" i="24"/>
  <c r="AH84" i="24"/>
  <c r="AF84" i="24"/>
  <c r="AE84" i="24"/>
  <c r="AD84" i="24"/>
  <c r="AC84" i="24"/>
  <c r="AA84" i="24"/>
  <c r="Z84" i="24"/>
  <c r="Y84" i="24"/>
  <c r="X84" i="24"/>
  <c r="V84" i="24"/>
  <c r="U84" i="24"/>
  <c r="T84" i="24"/>
  <c r="S84" i="24"/>
  <c r="Q84" i="24"/>
  <c r="P84" i="24"/>
  <c r="O84" i="24"/>
  <c r="N84" i="24"/>
  <c r="L84" i="24"/>
  <c r="K84" i="24"/>
  <c r="J84" i="24"/>
  <c r="I84" i="24"/>
  <c r="G84" i="24"/>
  <c r="F84" i="24"/>
  <c r="E84" i="24"/>
  <c r="AW83" i="24"/>
  <c r="AU83" i="24"/>
  <c r="AT83" i="24"/>
  <c r="AS83" i="24"/>
  <c r="AR83" i="24"/>
  <c r="AP83" i="24"/>
  <c r="AO83" i="24"/>
  <c r="AN83" i="24"/>
  <c r="AM83" i="24"/>
  <c r="AK83" i="24"/>
  <c r="AJ83" i="24"/>
  <c r="AI83" i="24"/>
  <c r="AH83" i="24"/>
  <c r="AF83" i="24"/>
  <c r="AE83" i="24"/>
  <c r="AD83" i="24"/>
  <c r="AC83" i="24"/>
  <c r="AA83" i="24"/>
  <c r="Z83" i="24"/>
  <c r="Y83" i="24"/>
  <c r="X83" i="24"/>
  <c r="V83" i="24"/>
  <c r="U83" i="24"/>
  <c r="T83" i="24"/>
  <c r="S83" i="24"/>
  <c r="Q83" i="24"/>
  <c r="P83" i="24"/>
  <c r="O83" i="24"/>
  <c r="N83" i="24"/>
  <c r="L83" i="24"/>
  <c r="K83" i="24"/>
  <c r="J83" i="24"/>
  <c r="I83" i="24"/>
  <c r="G83" i="24"/>
  <c r="F83" i="24"/>
  <c r="E83" i="24"/>
  <c r="AW82" i="24"/>
  <c r="AU82" i="24"/>
  <c r="AT82" i="24"/>
  <c r="AS82" i="24"/>
  <c r="AR82" i="24"/>
  <c r="AP82" i="24"/>
  <c r="AO82" i="24"/>
  <c r="AN82" i="24"/>
  <c r="AM82" i="24"/>
  <c r="AK82" i="24"/>
  <c r="AJ82" i="24"/>
  <c r="AI82" i="24"/>
  <c r="AH82" i="24"/>
  <c r="AF82" i="24"/>
  <c r="AE82" i="24"/>
  <c r="AD82" i="24"/>
  <c r="AC82" i="24"/>
  <c r="AA82" i="24"/>
  <c r="Z82" i="24"/>
  <c r="Y82" i="24"/>
  <c r="X82" i="24"/>
  <c r="V82" i="24"/>
  <c r="U82" i="24"/>
  <c r="T82" i="24"/>
  <c r="S82" i="24"/>
  <c r="Q82" i="24"/>
  <c r="P82" i="24"/>
  <c r="O82" i="24"/>
  <c r="N82" i="24"/>
  <c r="L82" i="24"/>
  <c r="K82" i="24"/>
  <c r="J82" i="24"/>
  <c r="I82" i="24"/>
  <c r="G82" i="24"/>
  <c r="F82" i="24"/>
  <c r="E82" i="24"/>
  <c r="AW81" i="24"/>
  <c r="AU81" i="24"/>
  <c r="AT81" i="24"/>
  <c r="AS81" i="24"/>
  <c r="AR81" i="24"/>
  <c r="AP81" i="24"/>
  <c r="AO81" i="24"/>
  <c r="AN81" i="24"/>
  <c r="AM81" i="24"/>
  <c r="AK81" i="24"/>
  <c r="AJ81" i="24"/>
  <c r="AI81" i="24"/>
  <c r="AH81" i="24"/>
  <c r="AF81" i="24"/>
  <c r="AE81" i="24"/>
  <c r="AD81" i="24"/>
  <c r="AC81" i="24"/>
  <c r="AA81" i="24"/>
  <c r="Z81" i="24"/>
  <c r="Y81" i="24"/>
  <c r="X81" i="24"/>
  <c r="V81" i="24"/>
  <c r="U81" i="24"/>
  <c r="T81" i="24"/>
  <c r="S81" i="24"/>
  <c r="Q81" i="24"/>
  <c r="P81" i="24"/>
  <c r="O81" i="24"/>
  <c r="N81" i="24"/>
  <c r="L81" i="24"/>
  <c r="K81" i="24"/>
  <c r="J81" i="24"/>
  <c r="I81" i="24"/>
  <c r="G81" i="24"/>
  <c r="F81" i="24"/>
  <c r="E81" i="24"/>
  <c r="AW80" i="24"/>
  <c r="AU80" i="24"/>
  <c r="AT80" i="24"/>
  <c r="AS80" i="24"/>
  <c r="AR80" i="24"/>
  <c r="AP80" i="24"/>
  <c r="AO80" i="24"/>
  <c r="AN80" i="24"/>
  <c r="AM80" i="24"/>
  <c r="AK80" i="24"/>
  <c r="AJ80" i="24"/>
  <c r="AI80" i="24"/>
  <c r="AH80" i="24"/>
  <c r="AF80" i="24"/>
  <c r="AE80" i="24"/>
  <c r="AD80" i="24"/>
  <c r="AC80" i="24"/>
  <c r="AA80" i="24"/>
  <c r="Z80" i="24"/>
  <c r="Y80" i="24"/>
  <c r="X80" i="24"/>
  <c r="V80" i="24"/>
  <c r="U80" i="24"/>
  <c r="T80" i="24"/>
  <c r="S80" i="24"/>
  <c r="Q80" i="24"/>
  <c r="P80" i="24"/>
  <c r="O80" i="24"/>
  <c r="N80" i="24"/>
  <c r="L80" i="24"/>
  <c r="K80" i="24"/>
  <c r="J80" i="24"/>
  <c r="I80" i="24"/>
  <c r="G80" i="24"/>
  <c r="F80" i="24"/>
  <c r="E80" i="24"/>
  <c r="AW79" i="24"/>
  <c r="AU79" i="24"/>
  <c r="AT79" i="24"/>
  <c r="AS79" i="24"/>
  <c r="AR79" i="24"/>
  <c r="AP79" i="24"/>
  <c r="AO79" i="24"/>
  <c r="AN79" i="24"/>
  <c r="AM79" i="24"/>
  <c r="AK79" i="24"/>
  <c r="AJ79" i="24"/>
  <c r="AI79" i="24"/>
  <c r="AH79" i="24"/>
  <c r="AF79" i="24"/>
  <c r="AE79" i="24"/>
  <c r="AD79" i="24"/>
  <c r="AC79" i="24"/>
  <c r="AA79" i="24"/>
  <c r="Z79" i="24"/>
  <c r="Y79" i="24"/>
  <c r="AW78" i="24"/>
  <c r="AU78" i="24"/>
  <c r="AT78" i="24"/>
  <c r="AS78" i="24"/>
  <c r="AR78" i="24"/>
  <c r="AP78" i="24"/>
  <c r="AO78" i="24"/>
  <c r="AN78" i="24"/>
  <c r="AM78" i="24"/>
  <c r="AK78" i="24"/>
  <c r="AJ78" i="24"/>
  <c r="AI78" i="24"/>
  <c r="AH78" i="24"/>
  <c r="AF78" i="24"/>
  <c r="AE78" i="24"/>
  <c r="AD78" i="24"/>
  <c r="AC78" i="24"/>
  <c r="AA78" i="24"/>
  <c r="Z78" i="24"/>
  <c r="Y78" i="24"/>
  <c r="X78" i="24"/>
  <c r="V78" i="24"/>
  <c r="U78" i="24"/>
  <c r="T78" i="24"/>
  <c r="S78" i="24"/>
  <c r="Q78" i="24"/>
  <c r="P78" i="24"/>
  <c r="O78" i="24"/>
  <c r="N78" i="24"/>
  <c r="L78" i="24"/>
  <c r="K78" i="24"/>
  <c r="J78" i="24"/>
  <c r="I78" i="24"/>
  <c r="G78" i="24"/>
  <c r="F78" i="24"/>
  <c r="E78" i="24"/>
  <c r="AW77" i="24"/>
  <c r="AU77" i="24"/>
  <c r="AT77" i="24"/>
  <c r="AS77" i="24"/>
  <c r="AR77" i="24"/>
  <c r="AP77" i="24"/>
  <c r="AO77" i="24"/>
  <c r="AN77" i="24"/>
  <c r="AM77" i="24"/>
  <c r="AK77" i="24"/>
  <c r="AJ77" i="24"/>
  <c r="AI77" i="24"/>
  <c r="AH77" i="24"/>
  <c r="AF77" i="24"/>
  <c r="AE77" i="24"/>
  <c r="AD77" i="24"/>
  <c r="AC77" i="24"/>
  <c r="AA77" i="24"/>
  <c r="Z77" i="24"/>
  <c r="Y77" i="24"/>
  <c r="X77" i="24"/>
  <c r="V77" i="24"/>
  <c r="U77" i="24"/>
  <c r="T77" i="24"/>
  <c r="S77" i="24"/>
  <c r="Q77" i="24"/>
  <c r="P77" i="24"/>
  <c r="O77" i="24"/>
  <c r="N77" i="24"/>
  <c r="L77" i="24"/>
  <c r="K77" i="24"/>
  <c r="J77" i="24"/>
  <c r="I77" i="24"/>
  <c r="G77" i="24"/>
  <c r="F77" i="24"/>
  <c r="E77" i="24"/>
  <c r="AW76" i="24"/>
  <c r="AU76" i="24"/>
  <c r="AT76" i="24"/>
  <c r="AS76" i="24"/>
  <c r="AR76" i="24"/>
  <c r="AP76" i="24"/>
  <c r="AO76" i="24"/>
  <c r="AN76" i="24"/>
  <c r="AM76" i="24"/>
  <c r="AK76" i="24"/>
  <c r="AJ76" i="24"/>
  <c r="AI76" i="24"/>
  <c r="AH76" i="24"/>
  <c r="AF76" i="24"/>
  <c r="AE76" i="24"/>
  <c r="AD76" i="24"/>
  <c r="AC76" i="24"/>
  <c r="AA76" i="24"/>
  <c r="Z76" i="24"/>
  <c r="Y76" i="24"/>
  <c r="X76" i="24"/>
  <c r="V76" i="24"/>
  <c r="U76" i="24"/>
  <c r="T76" i="24"/>
  <c r="S76" i="24"/>
  <c r="Q76" i="24"/>
  <c r="P76" i="24"/>
  <c r="O76" i="24"/>
  <c r="N76" i="24"/>
  <c r="L76" i="24"/>
  <c r="K76" i="24"/>
  <c r="J76" i="24"/>
  <c r="I76" i="24"/>
  <c r="G76" i="24"/>
  <c r="F76" i="24"/>
  <c r="E76" i="24"/>
  <c r="AW75" i="24"/>
  <c r="AU75" i="24"/>
  <c r="AT75" i="24"/>
  <c r="AS75" i="24"/>
  <c r="AR75" i="24"/>
  <c r="AP75" i="24"/>
  <c r="AO75" i="24"/>
  <c r="AN75" i="24"/>
  <c r="AM75" i="24"/>
  <c r="AK75" i="24"/>
  <c r="AJ75" i="24"/>
  <c r="AI75" i="24"/>
  <c r="AH75" i="24"/>
  <c r="AF75" i="24"/>
  <c r="AE75" i="24"/>
  <c r="AD75" i="24"/>
  <c r="AC75" i="24"/>
  <c r="AA75" i="24"/>
  <c r="Z75" i="24"/>
  <c r="Y75" i="24"/>
  <c r="X75" i="24"/>
  <c r="V75" i="24"/>
  <c r="U75" i="24"/>
  <c r="T75" i="24"/>
  <c r="S75" i="24"/>
  <c r="Q75" i="24"/>
  <c r="P75" i="24"/>
  <c r="O75" i="24"/>
  <c r="N75" i="24"/>
  <c r="L75" i="24"/>
  <c r="K75" i="24"/>
  <c r="J75" i="24"/>
  <c r="I75" i="24"/>
  <c r="G75" i="24"/>
  <c r="F75" i="24"/>
  <c r="E75" i="24"/>
  <c r="AW74" i="24"/>
  <c r="AU74" i="24"/>
  <c r="AT74" i="24"/>
  <c r="AS74" i="24"/>
  <c r="AR74" i="24"/>
  <c r="AP74" i="24"/>
  <c r="AO74" i="24"/>
  <c r="AN74" i="24"/>
  <c r="AM74" i="24"/>
  <c r="AK74" i="24"/>
  <c r="AJ74" i="24"/>
  <c r="AI74" i="24"/>
  <c r="AH74" i="24"/>
  <c r="AF74" i="24"/>
  <c r="AE74" i="24"/>
  <c r="AD74" i="24"/>
  <c r="AC74" i="24"/>
  <c r="AA74" i="24"/>
  <c r="Z74" i="24"/>
  <c r="Y74" i="24"/>
  <c r="X74" i="24"/>
  <c r="V74" i="24"/>
  <c r="U74" i="24"/>
  <c r="T74" i="24"/>
  <c r="S74" i="24"/>
  <c r="Q74" i="24"/>
  <c r="P74" i="24"/>
  <c r="O74" i="24"/>
  <c r="N74" i="24"/>
  <c r="L74" i="24"/>
  <c r="K74" i="24"/>
  <c r="J74" i="24"/>
  <c r="I74" i="24"/>
  <c r="G74" i="24"/>
  <c r="F74" i="24"/>
  <c r="E74" i="24"/>
  <c r="AW73" i="24"/>
  <c r="AU73" i="24"/>
  <c r="AT73" i="24"/>
  <c r="AS73" i="24"/>
  <c r="AR73" i="24"/>
  <c r="AP73" i="24"/>
  <c r="AO73" i="24"/>
  <c r="AN73" i="24"/>
  <c r="AM73" i="24"/>
  <c r="AK73" i="24"/>
  <c r="AJ73" i="24"/>
  <c r="AI73" i="24"/>
  <c r="AH73" i="24"/>
  <c r="AF73" i="24"/>
  <c r="AE73" i="24"/>
  <c r="AD73" i="24"/>
  <c r="AC73" i="24"/>
  <c r="AA73" i="24"/>
  <c r="Z73" i="24"/>
  <c r="Y73" i="24"/>
  <c r="X73" i="24"/>
  <c r="V73" i="24"/>
  <c r="U73" i="24"/>
  <c r="T73" i="24"/>
  <c r="S73" i="24"/>
  <c r="Q73" i="24"/>
  <c r="P73" i="24"/>
  <c r="O73" i="24"/>
  <c r="N73" i="24"/>
  <c r="L73" i="24"/>
  <c r="K73" i="24"/>
  <c r="J73" i="24"/>
  <c r="I73" i="24"/>
  <c r="G73" i="24"/>
  <c r="F73" i="24"/>
  <c r="E73" i="24"/>
  <c r="AW72" i="24"/>
  <c r="AU72" i="24"/>
  <c r="AT72" i="24"/>
  <c r="AS72" i="24"/>
  <c r="AR72" i="24"/>
  <c r="AP72" i="24"/>
  <c r="AO72" i="24"/>
  <c r="AN72" i="24"/>
  <c r="AM72" i="24"/>
  <c r="AK72" i="24"/>
  <c r="AJ72" i="24"/>
  <c r="AI72" i="24"/>
  <c r="AH72" i="24"/>
  <c r="AF72" i="24"/>
  <c r="AE72" i="24"/>
  <c r="AD72" i="24"/>
  <c r="AC72" i="24"/>
  <c r="AA72" i="24"/>
  <c r="Z72" i="24"/>
  <c r="Y72" i="24"/>
  <c r="X72" i="24"/>
  <c r="V72" i="24"/>
  <c r="U72" i="24"/>
  <c r="T72" i="24"/>
  <c r="S72" i="24"/>
  <c r="Q72" i="24"/>
  <c r="P72" i="24"/>
  <c r="O72" i="24"/>
  <c r="N72" i="24"/>
  <c r="L72" i="24"/>
  <c r="K72" i="24"/>
  <c r="J72" i="24"/>
  <c r="I72" i="24"/>
  <c r="G72" i="24"/>
  <c r="F72" i="24"/>
  <c r="E72" i="24"/>
  <c r="AW71" i="24"/>
  <c r="AU71" i="24"/>
  <c r="AT71" i="24"/>
  <c r="AS71" i="24"/>
  <c r="AR71" i="24"/>
  <c r="AP71" i="24"/>
  <c r="AO71" i="24"/>
  <c r="AN71" i="24"/>
  <c r="AM71" i="24"/>
  <c r="AK71" i="24"/>
  <c r="AJ71" i="24"/>
  <c r="AI71" i="24"/>
  <c r="AH71" i="24"/>
  <c r="AF71" i="24"/>
  <c r="AE71" i="24"/>
  <c r="AD71" i="24"/>
  <c r="AC71" i="24"/>
  <c r="AA71" i="24"/>
  <c r="Z71" i="24"/>
  <c r="Y71" i="24"/>
  <c r="X71" i="24"/>
  <c r="V71" i="24"/>
  <c r="U71" i="24"/>
  <c r="T71" i="24"/>
  <c r="S71" i="24"/>
  <c r="Q71" i="24"/>
  <c r="P71" i="24"/>
  <c r="O71" i="24"/>
  <c r="N71" i="24"/>
  <c r="L71" i="24"/>
  <c r="K71" i="24"/>
  <c r="J71" i="24"/>
  <c r="I71" i="24"/>
  <c r="G71" i="24"/>
  <c r="F71" i="24"/>
  <c r="E71" i="24"/>
  <c r="AW70" i="24"/>
  <c r="AU70" i="24"/>
  <c r="AT70" i="24"/>
  <c r="AS70" i="24"/>
  <c r="AR70" i="24"/>
  <c r="AP70" i="24"/>
  <c r="AO70" i="24"/>
  <c r="AN70" i="24"/>
  <c r="AM70" i="24"/>
  <c r="AK70" i="24"/>
  <c r="AJ70" i="24"/>
  <c r="AI70" i="24"/>
  <c r="AH70" i="24"/>
  <c r="AF70" i="24"/>
  <c r="AE70" i="24"/>
  <c r="AD70" i="24"/>
  <c r="AC70" i="24"/>
  <c r="AA70" i="24"/>
  <c r="Z70" i="24"/>
  <c r="Y70" i="24"/>
  <c r="X70" i="24"/>
  <c r="V70" i="24"/>
  <c r="U70" i="24"/>
  <c r="T70" i="24"/>
  <c r="S70" i="24"/>
  <c r="Q70" i="24"/>
  <c r="P70" i="24"/>
  <c r="O70" i="24"/>
  <c r="N70" i="24"/>
  <c r="L70" i="24"/>
  <c r="K70" i="24"/>
  <c r="J70" i="24"/>
  <c r="I70" i="24"/>
  <c r="G70" i="24"/>
  <c r="F70" i="24"/>
  <c r="E70" i="24"/>
  <c r="AW69" i="24"/>
  <c r="AU69" i="24"/>
  <c r="AT69" i="24"/>
  <c r="AS69" i="24"/>
  <c r="AR69" i="24"/>
  <c r="AP69" i="24"/>
  <c r="AO69" i="24"/>
  <c r="AN69" i="24"/>
  <c r="AM69" i="24"/>
  <c r="AK69" i="24"/>
  <c r="AJ69" i="24"/>
  <c r="AI69" i="24"/>
  <c r="AH69" i="24"/>
  <c r="AF69" i="24"/>
  <c r="AE69" i="24"/>
  <c r="AD69" i="24"/>
  <c r="AC69" i="24"/>
  <c r="AA69" i="24"/>
  <c r="Z69" i="24"/>
  <c r="Y69" i="24"/>
  <c r="X69" i="24"/>
  <c r="V69" i="24"/>
  <c r="U69" i="24"/>
  <c r="T69" i="24"/>
  <c r="S69" i="24"/>
  <c r="Q69" i="24"/>
  <c r="P69" i="24"/>
  <c r="O69" i="24"/>
  <c r="N69" i="24"/>
  <c r="L69" i="24"/>
  <c r="K69" i="24"/>
  <c r="J69" i="24"/>
  <c r="I69" i="24"/>
  <c r="G69" i="24"/>
  <c r="F69" i="24"/>
  <c r="E69" i="24"/>
  <c r="AW68" i="24"/>
  <c r="AU68" i="24"/>
  <c r="AT68" i="24"/>
  <c r="AS68" i="24"/>
  <c r="AR68" i="24"/>
  <c r="AP68" i="24"/>
  <c r="AO68" i="24"/>
  <c r="AN68" i="24"/>
  <c r="AM68" i="24"/>
  <c r="AK68" i="24"/>
  <c r="AJ68" i="24"/>
  <c r="AI68" i="24"/>
  <c r="AH68" i="24"/>
  <c r="AF68" i="24"/>
  <c r="AE68" i="24"/>
  <c r="AD68" i="24"/>
  <c r="AC68" i="24"/>
  <c r="AA68" i="24"/>
  <c r="Z68" i="24"/>
  <c r="Y68" i="24"/>
  <c r="X68" i="24"/>
  <c r="V68" i="24"/>
  <c r="U68" i="24"/>
  <c r="T68" i="24"/>
  <c r="S68" i="24"/>
  <c r="Q68" i="24"/>
  <c r="P68" i="24"/>
  <c r="O68" i="24"/>
  <c r="N68" i="24"/>
  <c r="L68" i="24"/>
  <c r="K68" i="24"/>
  <c r="J68" i="24"/>
  <c r="I68" i="24"/>
  <c r="G68" i="24"/>
  <c r="F68" i="24"/>
  <c r="E68" i="24"/>
  <c r="AW63" i="24"/>
  <c r="AU63" i="24"/>
  <c r="AT63" i="24"/>
  <c r="AS63" i="24"/>
  <c r="AR63" i="24"/>
  <c r="AP63" i="24"/>
  <c r="AO63" i="24"/>
  <c r="AN63" i="24"/>
  <c r="AM63" i="24"/>
  <c r="AK63" i="24"/>
  <c r="AJ63" i="24"/>
  <c r="AI63" i="24"/>
  <c r="AH63" i="24"/>
  <c r="AF63" i="24"/>
  <c r="AE63" i="24"/>
  <c r="AD63" i="24"/>
  <c r="AC63" i="24"/>
  <c r="AA63" i="24"/>
  <c r="Z63" i="24"/>
  <c r="Y63" i="24"/>
  <c r="X63" i="24"/>
  <c r="V63" i="24"/>
  <c r="U63" i="24"/>
  <c r="T63" i="24"/>
  <c r="S63" i="24"/>
  <c r="Q63" i="24"/>
  <c r="P63" i="24"/>
  <c r="O63" i="24"/>
  <c r="N63" i="24"/>
  <c r="L63" i="24"/>
  <c r="K63" i="24"/>
  <c r="J63" i="24"/>
  <c r="I63" i="24"/>
  <c r="AW57" i="24"/>
  <c r="AV57" i="24"/>
  <c r="AU57" i="24"/>
  <c r="AT57" i="24"/>
  <c r="AS57" i="24"/>
  <c r="AR57" i="24"/>
  <c r="AQ57" i="24"/>
  <c r="AP57" i="24"/>
  <c r="AO57" i="24"/>
  <c r="AN57" i="24"/>
  <c r="AM57" i="24"/>
  <c r="AL57" i="24"/>
  <c r="AK57" i="24"/>
  <c r="AJ57" i="24"/>
  <c r="AI57" i="24"/>
  <c r="AH57" i="24"/>
  <c r="AG57" i="24"/>
  <c r="AF57" i="24"/>
  <c r="AE57" i="24"/>
  <c r="AD57" i="24"/>
  <c r="AC57" i="24"/>
  <c r="AA57" i="24"/>
  <c r="Z57" i="24"/>
  <c r="Y57" i="24"/>
  <c r="X57" i="24"/>
  <c r="V57" i="24"/>
  <c r="U57" i="24"/>
  <c r="T57" i="24"/>
  <c r="S57" i="24"/>
  <c r="Q57" i="24"/>
  <c r="P57" i="24"/>
  <c r="O57" i="24"/>
  <c r="N57" i="24"/>
  <c r="L57" i="24"/>
  <c r="K57" i="24"/>
  <c r="J57" i="24"/>
  <c r="I57" i="24"/>
  <c r="AW56" i="24"/>
  <c r="AV56" i="24"/>
  <c r="AU56" i="24"/>
  <c r="AT56" i="24"/>
  <c r="AS56" i="24"/>
  <c r="AR56" i="24"/>
  <c r="AQ56" i="24"/>
  <c r="AP56" i="24"/>
  <c r="AO56" i="24"/>
  <c r="AN56" i="24"/>
  <c r="AM56" i="24"/>
  <c r="AL56" i="24"/>
  <c r="AK56" i="24"/>
  <c r="AJ56" i="24"/>
  <c r="AI56" i="24"/>
  <c r="AH56" i="24"/>
  <c r="AG56" i="24"/>
  <c r="AF56" i="24"/>
  <c r="AE56" i="24"/>
  <c r="AD56" i="24"/>
  <c r="AC56" i="24"/>
  <c r="AA56" i="24"/>
  <c r="Z56" i="24"/>
  <c r="Y56" i="24"/>
  <c r="X56" i="24"/>
  <c r="V56" i="24"/>
  <c r="U56" i="24"/>
  <c r="T56" i="24"/>
  <c r="S56" i="24"/>
  <c r="Q56" i="24"/>
  <c r="P56" i="24"/>
  <c r="O56" i="24"/>
  <c r="N56" i="24"/>
  <c r="L56" i="24"/>
  <c r="K56" i="24"/>
  <c r="J56" i="24"/>
  <c r="I56" i="24"/>
  <c r="AW55" i="24"/>
  <c r="AV55" i="24"/>
  <c r="AU55" i="24"/>
  <c r="AT55" i="24"/>
  <c r="AS55" i="24"/>
  <c r="AR55" i="24"/>
  <c r="AQ55" i="24"/>
  <c r="AP55" i="24"/>
  <c r="AO55" i="24"/>
  <c r="AN55" i="24"/>
  <c r="AM55" i="24"/>
  <c r="AL55" i="24"/>
  <c r="AK55" i="24"/>
  <c r="AJ55" i="24"/>
  <c r="AI55" i="24"/>
  <c r="AH55" i="24"/>
  <c r="AG55" i="24"/>
  <c r="AF55" i="24"/>
  <c r="AE55" i="24"/>
  <c r="AD55" i="24"/>
  <c r="AC55" i="24"/>
  <c r="AA55" i="24"/>
  <c r="Z55" i="24"/>
  <c r="Y55" i="24"/>
  <c r="X55" i="24"/>
  <c r="V55" i="24"/>
  <c r="U55" i="24"/>
  <c r="T55" i="24"/>
  <c r="S55" i="24"/>
  <c r="Q55" i="24"/>
  <c r="P55" i="24"/>
  <c r="O55" i="24"/>
  <c r="N55" i="24"/>
  <c r="L55" i="24"/>
  <c r="K55" i="24"/>
  <c r="J55" i="24"/>
  <c r="I55" i="24"/>
  <c r="AW54" i="24"/>
  <c r="AV54" i="24"/>
  <c r="AU54" i="24"/>
  <c r="AT54" i="24"/>
  <c r="AS54" i="24"/>
  <c r="AR54" i="24"/>
  <c r="AQ54" i="24"/>
  <c r="AP54" i="24"/>
  <c r="AO54" i="24"/>
  <c r="AN54" i="24"/>
  <c r="AM54" i="24"/>
  <c r="AL54" i="24"/>
  <c r="AK54" i="24"/>
  <c r="AJ54" i="24"/>
  <c r="AI54" i="24"/>
  <c r="AH54" i="24"/>
  <c r="AG54" i="24"/>
  <c r="AF54" i="24"/>
  <c r="AE54" i="24"/>
  <c r="AD54" i="24"/>
  <c r="AC54" i="24"/>
  <c r="AB54" i="24"/>
  <c r="AA54" i="24"/>
  <c r="Z54" i="24"/>
  <c r="Y54" i="24"/>
  <c r="X54" i="24"/>
  <c r="W54" i="24"/>
  <c r="V54" i="24"/>
  <c r="U54" i="24"/>
  <c r="T54" i="24"/>
  <c r="S54" i="24"/>
  <c r="R54" i="24"/>
  <c r="Q54" i="24"/>
  <c r="P54" i="24"/>
  <c r="O54" i="24"/>
  <c r="N54" i="24"/>
  <c r="M54" i="24"/>
  <c r="L54" i="24"/>
  <c r="K54" i="24"/>
  <c r="J54" i="24"/>
  <c r="I54" i="24"/>
  <c r="AW53" i="24"/>
  <c r="AV53" i="24"/>
  <c r="AU53" i="24"/>
  <c r="AT53" i="24"/>
  <c r="AS53" i="24"/>
  <c r="AR53" i="24"/>
  <c r="AQ53" i="24"/>
  <c r="AP53" i="24"/>
  <c r="AO53" i="24"/>
  <c r="AN53" i="24"/>
  <c r="AM53" i="24"/>
  <c r="AL53" i="24"/>
  <c r="AK53" i="24"/>
  <c r="AJ53" i="24"/>
  <c r="AI53" i="24"/>
  <c r="AH53" i="24"/>
  <c r="AG53" i="24"/>
  <c r="AF53" i="24"/>
  <c r="AE53" i="24"/>
  <c r="AD53" i="24"/>
  <c r="AC53" i="24"/>
  <c r="AB53" i="24"/>
  <c r="AA53" i="24"/>
  <c r="Z53" i="24"/>
  <c r="Y53" i="24"/>
  <c r="X53" i="24"/>
  <c r="W53" i="24"/>
  <c r="V53" i="24"/>
  <c r="U53" i="24"/>
  <c r="T53" i="24"/>
  <c r="S53" i="24"/>
  <c r="R53" i="24"/>
  <c r="Q53" i="24"/>
  <c r="P53" i="24"/>
  <c r="O53" i="24"/>
  <c r="N53" i="24"/>
  <c r="M53" i="24"/>
  <c r="L53" i="24"/>
  <c r="K53" i="24"/>
  <c r="J53" i="24"/>
  <c r="I53" i="24"/>
  <c r="AW52" i="24"/>
  <c r="AV52" i="24"/>
  <c r="AU52" i="24"/>
  <c r="AT52" i="24"/>
  <c r="AS52" i="24"/>
  <c r="AR52" i="24"/>
  <c r="AQ52" i="24"/>
  <c r="AP52" i="24"/>
  <c r="AO52" i="24"/>
  <c r="AN52" i="24"/>
  <c r="AM52" i="24"/>
  <c r="AL52" i="24"/>
  <c r="AK52" i="24"/>
  <c r="AJ52" i="24"/>
  <c r="AI52" i="24"/>
  <c r="AH52" i="24"/>
  <c r="AG52" i="24"/>
  <c r="AF52" i="24"/>
  <c r="AE52" i="24"/>
  <c r="AD52" i="24"/>
  <c r="AC52" i="24"/>
  <c r="AB52" i="24"/>
  <c r="AA52" i="24"/>
  <c r="Z52" i="24"/>
  <c r="Y52" i="24"/>
  <c r="X52" i="24"/>
  <c r="W52" i="24"/>
  <c r="V52" i="24"/>
  <c r="U52" i="24"/>
  <c r="T52" i="24"/>
  <c r="S52" i="24"/>
  <c r="R52" i="24"/>
  <c r="Q52" i="24"/>
  <c r="P52" i="24"/>
  <c r="O52" i="24"/>
  <c r="N52" i="24"/>
  <c r="M52" i="24"/>
  <c r="L52" i="24"/>
  <c r="K52" i="24"/>
  <c r="J52" i="24"/>
  <c r="I52" i="24"/>
  <c r="AW51" i="24"/>
  <c r="AV51" i="24"/>
  <c r="AU51" i="24"/>
  <c r="AT51" i="24"/>
  <c r="AS51" i="24"/>
  <c r="AR51" i="24"/>
  <c r="AQ51" i="24"/>
  <c r="AP51" i="24"/>
  <c r="AO51" i="24"/>
  <c r="AN51" i="24"/>
  <c r="AM51" i="24"/>
  <c r="AL51" i="24"/>
  <c r="AK51" i="24"/>
  <c r="AJ51" i="24"/>
  <c r="AI51" i="24"/>
  <c r="AH51" i="24"/>
  <c r="AG51" i="24"/>
  <c r="AF51" i="24"/>
  <c r="AE51" i="24"/>
  <c r="AD51" i="24"/>
  <c r="AC51" i="24"/>
  <c r="AB51" i="24"/>
  <c r="AA51" i="24"/>
  <c r="Z51" i="24"/>
  <c r="Y51" i="24"/>
  <c r="X51" i="24"/>
  <c r="W51" i="24"/>
  <c r="V51" i="24"/>
  <c r="U51" i="24"/>
  <c r="T51" i="24"/>
  <c r="S51" i="24"/>
  <c r="R51" i="24"/>
  <c r="Q51" i="24"/>
  <c r="P51" i="24"/>
  <c r="O51" i="24"/>
  <c r="N51" i="24"/>
  <c r="M51" i="24"/>
  <c r="L51" i="24"/>
  <c r="K51" i="24"/>
  <c r="J51" i="24"/>
  <c r="I51" i="24"/>
  <c r="AW50" i="24"/>
  <c r="AV50" i="24"/>
  <c r="AU50" i="24"/>
  <c r="AT50" i="24"/>
  <c r="AS50" i="24"/>
  <c r="AR50" i="24"/>
  <c r="AQ50" i="24"/>
  <c r="AP50" i="24"/>
  <c r="AO50" i="24"/>
  <c r="AN50" i="24"/>
  <c r="AM50" i="24"/>
  <c r="AL50" i="24"/>
  <c r="AK50" i="24"/>
  <c r="AJ50" i="24"/>
  <c r="AI50" i="24"/>
  <c r="AH50" i="24"/>
  <c r="AG50" i="24"/>
  <c r="AF50" i="24"/>
  <c r="AE50" i="24"/>
  <c r="AD50" i="24"/>
  <c r="AC50" i="24"/>
  <c r="AW49" i="24"/>
  <c r="AV49" i="24"/>
  <c r="AU49" i="24"/>
  <c r="AT49" i="24"/>
  <c r="AS49" i="24"/>
  <c r="AR49" i="24"/>
  <c r="AQ49" i="24"/>
  <c r="AP49" i="24"/>
  <c r="AO49" i="24"/>
  <c r="AN49" i="24"/>
  <c r="AM49" i="24"/>
  <c r="AL49" i="24"/>
  <c r="AK49" i="24"/>
  <c r="AJ49" i="24"/>
  <c r="AI49" i="24"/>
  <c r="AH49" i="24"/>
  <c r="AG49" i="24"/>
  <c r="AF49" i="24"/>
  <c r="AE49" i="24"/>
  <c r="AD49" i="24"/>
  <c r="AC49" i="24"/>
  <c r="AA49" i="24"/>
  <c r="Z49" i="24"/>
  <c r="Y49" i="24"/>
  <c r="X49" i="24"/>
  <c r="V49" i="24"/>
  <c r="U49" i="24"/>
  <c r="T49" i="24"/>
  <c r="S49" i="24"/>
  <c r="Q49" i="24"/>
  <c r="P49" i="24"/>
  <c r="O49" i="24"/>
  <c r="N49" i="24"/>
  <c r="L49" i="24"/>
  <c r="K49" i="24"/>
  <c r="J49" i="24"/>
  <c r="I49" i="24"/>
  <c r="AW48" i="24"/>
  <c r="AV48" i="24"/>
  <c r="AU48" i="24"/>
  <c r="AT48" i="24"/>
  <c r="AS48" i="24"/>
  <c r="AR48" i="24"/>
  <c r="AQ48" i="24"/>
  <c r="AP48" i="24"/>
  <c r="AO48" i="24"/>
  <c r="AN48" i="24"/>
  <c r="AM48" i="24"/>
  <c r="AL48" i="24"/>
  <c r="AK48" i="24"/>
  <c r="AJ48" i="24"/>
  <c r="AI48" i="24"/>
  <c r="AH48" i="24"/>
  <c r="AG48" i="24"/>
  <c r="AF48" i="24"/>
  <c r="AE48" i="24"/>
  <c r="AD48" i="24"/>
  <c r="AC48" i="24"/>
  <c r="AA48" i="24"/>
  <c r="Z48" i="24"/>
  <c r="Y48" i="24"/>
  <c r="X48" i="24"/>
  <c r="V48" i="24"/>
  <c r="U48" i="24"/>
  <c r="T48" i="24"/>
  <c r="S48" i="24"/>
  <c r="Q48" i="24"/>
  <c r="P48" i="24"/>
  <c r="O48" i="24"/>
  <c r="N48" i="24"/>
  <c r="L48" i="24"/>
  <c r="K48" i="24"/>
  <c r="J48" i="24"/>
  <c r="I48" i="24"/>
  <c r="AW47" i="24"/>
  <c r="AV47" i="24"/>
  <c r="AU47" i="24"/>
  <c r="AT47" i="24"/>
  <c r="AS47" i="24"/>
  <c r="AR47" i="24"/>
  <c r="AQ47" i="24"/>
  <c r="AP47" i="24"/>
  <c r="AO47" i="24"/>
  <c r="AN47" i="24"/>
  <c r="AM47" i="24"/>
  <c r="AL47" i="24"/>
  <c r="AK47" i="24"/>
  <c r="AJ47" i="24"/>
  <c r="AI47" i="24"/>
  <c r="AH47" i="24"/>
  <c r="AG47" i="24"/>
  <c r="AF47" i="24"/>
  <c r="AE47" i="24"/>
  <c r="AD47" i="24"/>
  <c r="AC47" i="24"/>
  <c r="AA47" i="24"/>
  <c r="Z47" i="24"/>
  <c r="Y47" i="24"/>
  <c r="X47" i="24"/>
  <c r="V47" i="24"/>
  <c r="U47" i="24"/>
  <c r="T47" i="24"/>
  <c r="S47" i="24"/>
  <c r="Q47" i="24"/>
  <c r="P47" i="24"/>
  <c r="O47" i="24"/>
  <c r="N47" i="24"/>
  <c r="L47" i="24"/>
  <c r="K47" i="24"/>
  <c r="J47" i="24"/>
  <c r="I47" i="24"/>
  <c r="AW46" i="24"/>
  <c r="AV46" i="24"/>
  <c r="AU46" i="24"/>
  <c r="AT46" i="24"/>
  <c r="AS46" i="24"/>
  <c r="AR46" i="24"/>
  <c r="AQ46" i="24"/>
  <c r="AP46" i="24"/>
  <c r="AO46" i="24"/>
  <c r="AN46" i="24"/>
  <c r="AM46" i="24"/>
  <c r="AL46" i="24"/>
  <c r="AK46" i="24"/>
  <c r="AJ46" i="24"/>
  <c r="AI46" i="24"/>
  <c r="AH46" i="24"/>
  <c r="AG46" i="24"/>
  <c r="AF46" i="24"/>
  <c r="AE46" i="24"/>
  <c r="AD46" i="24"/>
  <c r="AC46" i="24"/>
  <c r="AA46" i="24"/>
  <c r="Z46" i="24"/>
  <c r="Y46" i="24"/>
  <c r="X46" i="24"/>
  <c r="V46" i="24"/>
  <c r="U46" i="24"/>
  <c r="T46" i="24"/>
  <c r="S46" i="24"/>
  <c r="Q46" i="24"/>
  <c r="P46" i="24"/>
  <c r="O46" i="24"/>
  <c r="N46" i="24"/>
  <c r="L46" i="24"/>
  <c r="K46" i="24"/>
  <c r="J46" i="24"/>
  <c r="I46" i="24"/>
  <c r="AW45" i="24"/>
  <c r="AV45" i="24"/>
  <c r="AU45" i="24"/>
  <c r="AT45" i="24"/>
  <c r="AS45" i="24"/>
  <c r="AR45" i="24"/>
  <c r="AQ45" i="24"/>
  <c r="AP45" i="24"/>
  <c r="AO45" i="24"/>
  <c r="AN45" i="24"/>
  <c r="AM45" i="24"/>
  <c r="AL45" i="24"/>
  <c r="AK45" i="24"/>
  <c r="AJ45" i="24"/>
  <c r="AI45" i="24"/>
  <c r="AH45" i="24"/>
  <c r="AG45" i="24"/>
  <c r="AF45" i="24"/>
  <c r="AE45" i="24"/>
  <c r="AD45" i="24"/>
  <c r="AC45" i="24"/>
  <c r="AA45" i="24"/>
  <c r="Z45" i="24"/>
  <c r="Y45" i="24"/>
  <c r="X45" i="24"/>
  <c r="V45" i="24"/>
  <c r="U45" i="24"/>
  <c r="T45" i="24"/>
  <c r="S45" i="24"/>
  <c r="Q45" i="24"/>
  <c r="P45" i="24"/>
  <c r="O45" i="24"/>
  <c r="N45" i="24"/>
  <c r="L45" i="24"/>
  <c r="K45" i="24"/>
  <c r="J45" i="24"/>
  <c r="I45" i="24"/>
  <c r="AW44" i="24"/>
  <c r="AV44" i="24"/>
  <c r="AU44" i="24"/>
  <c r="AT44" i="24"/>
  <c r="AS44" i="24"/>
  <c r="AR44" i="24"/>
  <c r="AQ44" i="24"/>
  <c r="AP44" i="24"/>
  <c r="AO44" i="24"/>
  <c r="AN44" i="24"/>
  <c r="AM44" i="24"/>
  <c r="AL44" i="24"/>
  <c r="AK44" i="24"/>
  <c r="AJ44" i="24"/>
  <c r="AI44" i="24"/>
  <c r="AH44" i="24"/>
  <c r="AG44" i="24"/>
  <c r="AF44" i="24"/>
  <c r="AE44" i="24"/>
  <c r="AD44" i="24"/>
  <c r="AC44" i="24"/>
  <c r="AA44" i="24"/>
  <c r="Z44" i="24"/>
  <c r="Y44" i="24"/>
  <c r="X44" i="24"/>
  <c r="V44" i="24"/>
  <c r="U44" i="24"/>
  <c r="T44" i="24"/>
  <c r="S44" i="24"/>
  <c r="Q44" i="24"/>
  <c r="P44" i="24"/>
  <c r="O44" i="24"/>
  <c r="N44" i="24"/>
  <c r="L44" i="24"/>
  <c r="K44" i="24"/>
  <c r="J44" i="24"/>
  <c r="I44" i="24"/>
  <c r="AW43" i="24"/>
  <c r="AV43" i="24"/>
  <c r="AU43" i="24"/>
  <c r="AT43" i="24"/>
  <c r="AS43" i="24"/>
  <c r="AR43" i="24"/>
  <c r="AQ43" i="24"/>
  <c r="AP43" i="24"/>
  <c r="AO43" i="24"/>
  <c r="AN43" i="24"/>
  <c r="AM43" i="24"/>
  <c r="AL43" i="24"/>
  <c r="AK43" i="24"/>
  <c r="AJ43" i="24"/>
  <c r="AI43" i="24"/>
  <c r="AH43" i="24"/>
  <c r="AG43" i="24"/>
  <c r="AF43" i="24"/>
  <c r="AE43" i="24"/>
  <c r="AD43" i="24"/>
  <c r="AC43" i="24"/>
  <c r="AA43" i="24"/>
  <c r="Z43" i="24"/>
  <c r="Y43" i="24"/>
  <c r="X43" i="24"/>
  <c r="V43" i="24"/>
  <c r="U43" i="24"/>
  <c r="T43" i="24"/>
  <c r="S43" i="24"/>
  <c r="Q43" i="24"/>
  <c r="P43" i="24"/>
  <c r="O43" i="24"/>
  <c r="N43" i="24"/>
  <c r="L43" i="24"/>
  <c r="K43" i="24"/>
  <c r="J43" i="24"/>
  <c r="I43" i="24"/>
  <c r="AW42" i="24"/>
  <c r="AV42" i="24"/>
  <c r="AU42" i="24"/>
  <c r="AT42" i="24"/>
  <c r="AS42" i="24"/>
  <c r="AR42" i="24"/>
  <c r="AQ42" i="24"/>
  <c r="AP42" i="24"/>
  <c r="AO42" i="24"/>
  <c r="AN42" i="24"/>
  <c r="AM42" i="24"/>
  <c r="AL42" i="24"/>
  <c r="AK42" i="24"/>
  <c r="AJ42" i="24"/>
  <c r="AI42" i="24"/>
  <c r="AH42" i="24"/>
  <c r="AG42" i="24"/>
  <c r="AF42" i="24"/>
  <c r="AE42" i="24"/>
  <c r="AD42" i="24"/>
  <c r="AC42" i="24"/>
  <c r="AA42" i="24"/>
  <c r="Z42" i="24"/>
  <c r="Y42" i="24"/>
  <c r="X42" i="24"/>
  <c r="V42" i="24"/>
  <c r="U42" i="24"/>
  <c r="T42" i="24"/>
  <c r="S42" i="24"/>
  <c r="Q42" i="24"/>
  <c r="P42" i="24"/>
  <c r="O42" i="24"/>
  <c r="N42" i="24"/>
  <c r="L42" i="24"/>
  <c r="K42" i="24"/>
  <c r="J42" i="24"/>
  <c r="I42" i="24"/>
  <c r="AW41" i="24"/>
  <c r="AV41" i="24"/>
  <c r="AU41" i="24"/>
  <c r="AT41" i="24"/>
  <c r="AS41" i="24"/>
  <c r="AR41" i="24"/>
  <c r="AQ41" i="24"/>
  <c r="AP41" i="24"/>
  <c r="AO41" i="24"/>
  <c r="AN41" i="24"/>
  <c r="AM41" i="24"/>
  <c r="AL41" i="24"/>
  <c r="AK41" i="24"/>
  <c r="AJ41" i="24"/>
  <c r="AI41" i="24"/>
  <c r="AH41" i="24"/>
  <c r="AG41" i="24"/>
  <c r="AF41" i="24"/>
  <c r="AE41" i="24"/>
  <c r="AD41" i="24"/>
  <c r="AC41" i="24"/>
  <c r="AA41" i="24"/>
  <c r="Z41" i="24"/>
  <c r="Y41" i="24"/>
  <c r="X41" i="24"/>
  <c r="V41" i="24"/>
  <c r="U41" i="24"/>
  <c r="T41" i="24"/>
  <c r="S41" i="24"/>
  <c r="Q41" i="24"/>
  <c r="P41" i="24"/>
  <c r="O41" i="24"/>
  <c r="N41" i="24"/>
  <c r="L41" i="24"/>
  <c r="K41" i="24"/>
  <c r="J41" i="24"/>
  <c r="I41" i="24"/>
  <c r="AW40" i="24"/>
  <c r="AV40" i="24"/>
  <c r="AU40" i="24"/>
  <c r="AT40" i="24"/>
  <c r="AS40" i="24"/>
  <c r="AR40" i="24"/>
  <c r="AQ40" i="24"/>
  <c r="AP40" i="24"/>
  <c r="AO40" i="24"/>
  <c r="AN40" i="24"/>
  <c r="AM40" i="24"/>
  <c r="AL40" i="24"/>
  <c r="AK40" i="24"/>
  <c r="AJ40" i="24"/>
  <c r="AI40" i="24"/>
  <c r="AH40" i="24"/>
  <c r="AG40" i="24"/>
  <c r="AF40" i="24"/>
  <c r="AE40" i="24"/>
  <c r="AD40" i="24"/>
  <c r="AC40" i="24"/>
  <c r="AA40" i="24"/>
  <c r="Z40" i="24"/>
  <c r="Y40" i="24"/>
  <c r="X40" i="24"/>
  <c r="V40" i="24"/>
  <c r="U40" i="24"/>
  <c r="T40" i="24"/>
  <c r="S40" i="24"/>
  <c r="Q40" i="24"/>
  <c r="P40" i="24"/>
  <c r="O40" i="24"/>
  <c r="N40" i="24"/>
  <c r="L40" i="24"/>
  <c r="K40" i="24"/>
  <c r="J40" i="24"/>
  <c r="I40" i="24"/>
  <c r="AW39" i="24"/>
  <c r="AV39" i="24"/>
  <c r="AU39" i="24"/>
  <c r="AT39" i="24"/>
  <c r="AS39" i="24"/>
  <c r="AR39" i="24"/>
  <c r="AQ39" i="24"/>
  <c r="AP39" i="24"/>
  <c r="AO39" i="24"/>
  <c r="AN39" i="24"/>
  <c r="AM39" i="24"/>
  <c r="AL39" i="24"/>
  <c r="AK39" i="24"/>
  <c r="AJ39" i="24"/>
  <c r="AI39" i="24"/>
  <c r="AH39" i="24"/>
  <c r="AG39" i="24"/>
  <c r="AF39" i="24"/>
  <c r="AE39" i="24"/>
  <c r="AD39" i="24"/>
  <c r="AC39" i="24"/>
  <c r="AA39" i="24"/>
  <c r="Z39" i="24"/>
  <c r="Y39" i="24"/>
  <c r="X39" i="24"/>
  <c r="V39" i="24"/>
  <c r="U39" i="24"/>
  <c r="T39" i="24"/>
  <c r="S39" i="24"/>
  <c r="Q39" i="24"/>
  <c r="P39" i="24"/>
  <c r="O39" i="24"/>
  <c r="N39" i="24"/>
  <c r="L39" i="24"/>
  <c r="K39" i="24"/>
  <c r="J39" i="24"/>
  <c r="I39" i="24"/>
  <c r="AG122" i="21"/>
  <c r="AF122" i="21"/>
  <c r="AE122" i="21"/>
  <c r="AD122" i="21"/>
  <c r="AC122" i="21"/>
  <c r="AB122" i="21"/>
  <c r="AA122" i="21"/>
  <c r="Z122" i="21"/>
  <c r="Y122" i="21"/>
  <c r="X122" i="21"/>
  <c r="W122" i="21"/>
  <c r="V122" i="21"/>
  <c r="U122" i="21"/>
  <c r="T122" i="21"/>
  <c r="S122" i="21"/>
  <c r="R122" i="21"/>
  <c r="Q122" i="21"/>
  <c r="P122" i="21"/>
  <c r="O122" i="21"/>
  <c r="N122" i="21"/>
  <c r="M122" i="21"/>
  <c r="L122" i="21"/>
  <c r="K122" i="21"/>
  <c r="J122" i="21"/>
  <c r="I122" i="21"/>
  <c r="H122" i="21"/>
  <c r="G122" i="21"/>
  <c r="F122" i="21"/>
  <c r="E122" i="21"/>
  <c r="D122" i="21"/>
  <c r="AG120" i="21"/>
  <c r="AF120" i="21"/>
  <c r="AE120" i="21"/>
  <c r="AD120" i="21"/>
  <c r="AC120" i="21"/>
  <c r="AB120" i="21"/>
  <c r="AA120" i="21"/>
  <c r="Z120" i="21"/>
  <c r="Y120" i="21"/>
  <c r="X120" i="21"/>
  <c r="W120" i="21"/>
  <c r="V120" i="21"/>
  <c r="U120" i="21"/>
  <c r="T120" i="21"/>
  <c r="S120" i="21"/>
  <c r="R120" i="21"/>
  <c r="Q120" i="21"/>
  <c r="P120" i="21"/>
  <c r="O120" i="21"/>
  <c r="N120" i="21"/>
  <c r="M120" i="21"/>
  <c r="L120" i="21"/>
  <c r="K120" i="21"/>
  <c r="J120" i="21"/>
  <c r="I120" i="21"/>
  <c r="H120" i="21"/>
  <c r="G120" i="21"/>
  <c r="F120" i="21"/>
  <c r="E120" i="21"/>
  <c r="D120" i="21"/>
  <c r="AG119" i="21"/>
  <c r="AF119" i="21"/>
  <c r="AE119" i="21"/>
  <c r="AD119" i="21"/>
  <c r="AC119" i="21"/>
  <c r="AB119" i="21"/>
  <c r="AA119" i="21"/>
  <c r="Z119" i="21"/>
  <c r="Y119" i="21"/>
  <c r="X119" i="21"/>
  <c r="W119" i="21"/>
  <c r="V119" i="21"/>
  <c r="U119" i="21"/>
  <c r="T119" i="21"/>
  <c r="S119" i="21"/>
  <c r="R119" i="21"/>
  <c r="Q119" i="21"/>
  <c r="P119" i="21"/>
  <c r="O119" i="21"/>
  <c r="N119" i="21"/>
  <c r="M119" i="21"/>
  <c r="L119" i="21"/>
  <c r="K119" i="21"/>
  <c r="J119" i="21"/>
  <c r="I119" i="21"/>
  <c r="H119" i="21"/>
  <c r="G119" i="21"/>
  <c r="F119" i="21"/>
  <c r="E119" i="21"/>
  <c r="D119" i="21"/>
  <c r="AG117" i="21"/>
  <c r="AF117" i="21"/>
  <c r="AE117" i="21"/>
  <c r="AD117" i="21"/>
  <c r="AC117" i="21"/>
  <c r="AB117" i="21"/>
  <c r="AA117" i="21"/>
  <c r="Z117" i="21"/>
  <c r="Y117" i="21"/>
  <c r="X117" i="21"/>
  <c r="W117" i="21"/>
  <c r="V117" i="21"/>
  <c r="U117" i="21"/>
  <c r="T117" i="21"/>
  <c r="S117" i="21"/>
  <c r="R117" i="21"/>
  <c r="Q117" i="21"/>
  <c r="P117" i="21"/>
  <c r="O117" i="21"/>
  <c r="N117" i="21"/>
  <c r="M117" i="21"/>
  <c r="L117" i="21"/>
  <c r="K117" i="21"/>
  <c r="J117" i="21"/>
  <c r="I117" i="21"/>
  <c r="H117" i="21"/>
  <c r="G117" i="21"/>
  <c r="F117" i="21"/>
  <c r="E117" i="21"/>
  <c r="D117" i="21"/>
  <c r="AG116" i="21"/>
  <c r="AF116" i="21"/>
  <c r="AE116" i="21"/>
  <c r="AD116" i="21"/>
  <c r="AC116" i="21"/>
  <c r="AB116" i="21"/>
  <c r="AA116" i="21"/>
  <c r="Z116" i="21"/>
  <c r="Y116" i="21"/>
  <c r="X116" i="21"/>
  <c r="W116" i="21"/>
  <c r="V116" i="21"/>
  <c r="U116" i="21"/>
  <c r="T116" i="21"/>
  <c r="S116" i="21"/>
  <c r="R116" i="21"/>
  <c r="Q116" i="21"/>
  <c r="P116" i="21"/>
  <c r="O116" i="21"/>
  <c r="N116" i="21"/>
  <c r="M116" i="21"/>
  <c r="L116" i="21"/>
  <c r="K116" i="21"/>
  <c r="J116" i="21"/>
  <c r="I116" i="21"/>
  <c r="H116" i="21"/>
  <c r="G116" i="21"/>
  <c r="F116" i="21"/>
  <c r="E116" i="21"/>
  <c r="D116" i="21"/>
  <c r="AG115" i="21"/>
  <c r="AF115" i="21"/>
  <c r="AE115" i="21"/>
  <c r="AD115" i="21"/>
  <c r="AC115" i="21"/>
  <c r="AB115" i="21"/>
  <c r="AA115" i="21"/>
  <c r="Z115" i="21"/>
  <c r="Y115" i="21"/>
  <c r="X115" i="21"/>
  <c r="W115" i="21"/>
  <c r="V115" i="21"/>
  <c r="U115" i="21"/>
  <c r="T115" i="21"/>
  <c r="S115" i="21"/>
  <c r="R115" i="21"/>
  <c r="Q115" i="21"/>
  <c r="P115" i="21"/>
  <c r="O115" i="21"/>
  <c r="N115" i="21"/>
  <c r="M115" i="21"/>
  <c r="L115" i="21"/>
  <c r="K115" i="21"/>
  <c r="J115" i="21"/>
  <c r="I115" i="21"/>
  <c r="H115" i="21"/>
  <c r="G115" i="21"/>
  <c r="F115" i="21"/>
  <c r="E115" i="21"/>
  <c r="AG114" i="21"/>
  <c r="AF114" i="21"/>
  <c r="AE114" i="21"/>
  <c r="AD114" i="21"/>
  <c r="AC114" i="21"/>
  <c r="AB114" i="21"/>
  <c r="AA114" i="21"/>
  <c r="Z114" i="21"/>
  <c r="Y114" i="21"/>
  <c r="X114" i="21"/>
  <c r="W114" i="21"/>
  <c r="V114" i="21"/>
  <c r="U114" i="21"/>
  <c r="T114" i="21"/>
  <c r="S114" i="21"/>
  <c r="R114" i="21"/>
  <c r="Q114" i="21"/>
  <c r="P114" i="21"/>
  <c r="O114" i="21"/>
  <c r="N114" i="21"/>
  <c r="M114" i="21"/>
  <c r="L114" i="21"/>
  <c r="K114" i="21"/>
  <c r="J114" i="21"/>
  <c r="I114" i="21"/>
  <c r="H114" i="21"/>
  <c r="G114" i="21"/>
  <c r="F114" i="21"/>
  <c r="E114" i="21"/>
  <c r="D114" i="21"/>
  <c r="AG113" i="21"/>
  <c r="AF113" i="21"/>
  <c r="AE113" i="21"/>
  <c r="AD113" i="21"/>
  <c r="AC113" i="21"/>
  <c r="AB113" i="21"/>
  <c r="AA113" i="21"/>
  <c r="Z113" i="21"/>
  <c r="Y113" i="21"/>
  <c r="X113" i="21"/>
  <c r="W113" i="21"/>
  <c r="V113" i="21"/>
  <c r="U113" i="21"/>
  <c r="T113" i="21"/>
  <c r="S113" i="21"/>
  <c r="R113" i="21"/>
  <c r="Q113" i="21"/>
  <c r="P113" i="21"/>
  <c r="O113" i="21"/>
  <c r="N113" i="21"/>
  <c r="M113" i="21"/>
  <c r="L113" i="21"/>
  <c r="K113" i="21"/>
  <c r="J113" i="21"/>
  <c r="I113" i="21"/>
  <c r="H113" i="21"/>
  <c r="G113" i="21"/>
  <c r="F113" i="21"/>
  <c r="E113" i="21"/>
  <c r="D113" i="21"/>
  <c r="AG112" i="21"/>
  <c r="AF112" i="21"/>
  <c r="AE112" i="21"/>
  <c r="AD112" i="21"/>
  <c r="AC112" i="21"/>
  <c r="AB112" i="21"/>
  <c r="AA112" i="21"/>
  <c r="Z112" i="21"/>
  <c r="Y112" i="21"/>
  <c r="X112" i="21"/>
  <c r="W112" i="21"/>
  <c r="V112" i="21"/>
  <c r="U112" i="21"/>
  <c r="T112" i="21"/>
  <c r="S112" i="21"/>
  <c r="R112" i="21"/>
  <c r="Q112" i="21"/>
  <c r="P112" i="21"/>
  <c r="O112" i="21"/>
  <c r="N112" i="21"/>
  <c r="M112" i="21"/>
  <c r="L112" i="21"/>
  <c r="K112" i="21"/>
  <c r="J112" i="21"/>
  <c r="I112" i="21"/>
  <c r="H112" i="21"/>
  <c r="G112" i="21"/>
  <c r="F112" i="21"/>
  <c r="E112" i="21"/>
  <c r="D112" i="21"/>
  <c r="AG111" i="21"/>
  <c r="AF111" i="21"/>
  <c r="AE111" i="21"/>
  <c r="AD111" i="21"/>
  <c r="AC111" i="21"/>
  <c r="AB111" i="21"/>
  <c r="AA111" i="21"/>
  <c r="Z111" i="21"/>
  <c r="Y111" i="21"/>
  <c r="X111" i="21"/>
  <c r="W111" i="21"/>
  <c r="V111" i="21"/>
  <c r="U111" i="21"/>
  <c r="T111" i="21"/>
  <c r="S111" i="21"/>
  <c r="R111" i="21"/>
  <c r="Q111" i="21"/>
  <c r="P111" i="21"/>
  <c r="O111" i="21"/>
  <c r="N111" i="21"/>
  <c r="M111" i="21"/>
  <c r="L111" i="21"/>
  <c r="K111" i="21"/>
  <c r="J111" i="21"/>
  <c r="I111" i="21"/>
  <c r="H111" i="21"/>
  <c r="G111" i="21"/>
  <c r="F111" i="21"/>
  <c r="E111" i="21"/>
  <c r="D111" i="21"/>
  <c r="AG110" i="21"/>
  <c r="AF110" i="21"/>
  <c r="AE110" i="21"/>
  <c r="AD110" i="21"/>
  <c r="AC110" i="21"/>
  <c r="AB110" i="21"/>
  <c r="AA110" i="21"/>
  <c r="Z110" i="21"/>
  <c r="Y110" i="21"/>
  <c r="X110" i="21"/>
  <c r="W110" i="21"/>
  <c r="V110" i="21"/>
  <c r="U110" i="21"/>
  <c r="T110" i="21"/>
  <c r="S110" i="21"/>
  <c r="R110" i="21"/>
  <c r="Q110" i="21"/>
  <c r="P110" i="21"/>
  <c r="O110" i="21"/>
  <c r="N110" i="21"/>
  <c r="M110" i="21"/>
  <c r="L110" i="21"/>
  <c r="K110" i="21"/>
  <c r="J110" i="21"/>
  <c r="I110" i="21"/>
  <c r="H110" i="21"/>
  <c r="G110" i="21"/>
  <c r="F110" i="21"/>
  <c r="E110" i="21"/>
  <c r="D110" i="21"/>
  <c r="AG109" i="21"/>
  <c r="AF109" i="21"/>
  <c r="AE109" i="21"/>
  <c r="AD109" i="21"/>
  <c r="AC109" i="21"/>
  <c r="AB109" i="21"/>
  <c r="AA109" i="21"/>
  <c r="Z109" i="21"/>
  <c r="Y109" i="21"/>
  <c r="X109" i="21"/>
  <c r="W109" i="21"/>
  <c r="V109" i="21"/>
  <c r="U109" i="21"/>
  <c r="T109" i="21"/>
  <c r="S109" i="21"/>
  <c r="R109" i="21"/>
  <c r="Q109" i="21"/>
  <c r="P109" i="21"/>
  <c r="O109" i="21"/>
  <c r="N109" i="21"/>
  <c r="M109" i="21"/>
  <c r="L109" i="21"/>
  <c r="K109" i="21"/>
  <c r="J109" i="21"/>
  <c r="I109" i="21"/>
  <c r="H109" i="21"/>
  <c r="G109" i="21"/>
  <c r="F109" i="21"/>
  <c r="E109" i="21"/>
  <c r="D109" i="21"/>
  <c r="AG108" i="21"/>
  <c r="AF108" i="21"/>
  <c r="AE108" i="21"/>
  <c r="AD108" i="21"/>
  <c r="AC108" i="21"/>
  <c r="AB108" i="21"/>
  <c r="AA108" i="21"/>
  <c r="Z108" i="21"/>
  <c r="Y108" i="21"/>
  <c r="X108" i="21"/>
  <c r="W108" i="21"/>
  <c r="V108" i="21"/>
  <c r="U108" i="21"/>
  <c r="T108" i="21"/>
  <c r="S108" i="21"/>
  <c r="R108" i="21"/>
  <c r="Q108" i="21"/>
  <c r="P108" i="21"/>
  <c r="O108" i="21"/>
  <c r="N108" i="21"/>
  <c r="M108" i="21"/>
  <c r="L108" i="21"/>
  <c r="K108" i="21"/>
  <c r="J108" i="21"/>
  <c r="I108" i="21"/>
  <c r="H108" i="21"/>
  <c r="G108" i="21"/>
  <c r="F108" i="21"/>
  <c r="E108" i="21"/>
  <c r="D108" i="21"/>
  <c r="AG107" i="21"/>
  <c r="AF107" i="21"/>
  <c r="AE107" i="21"/>
  <c r="AD107" i="21"/>
  <c r="AC107" i="21"/>
  <c r="AB107" i="21"/>
  <c r="AA107" i="21"/>
  <c r="Z107" i="21"/>
  <c r="Y107" i="21"/>
  <c r="X107" i="21"/>
  <c r="W107" i="21"/>
  <c r="V107" i="21"/>
  <c r="U107" i="21"/>
  <c r="T107" i="21"/>
  <c r="S107" i="21"/>
  <c r="R107" i="21"/>
  <c r="Q107" i="21"/>
  <c r="P107" i="21"/>
  <c r="O107" i="21"/>
  <c r="N107" i="21"/>
  <c r="M107" i="21"/>
  <c r="L107" i="21"/>
  <c r="K107" i="21"/>
  <c r="J107" i="21"/>
  <c r="I107" i="21"/>
  <c r="H107" i="21"/>
  <c r="G107" i="21"/>
  <c r="F107" i="21"/>
  <c r="E107" i="21"/>
  <c r="D107" i="21"/>
  <c r="AG106" i="21"/>
  <c r="AF106" i="21"/>
  <c r="AE106" i="21"/>
  <c r="AD106" i="21"/>
  <c r="AC106" i="21"/>
  <c r="AB106" i="21"/>
  <c r="AA106" i="21"/>
  <c r="Z106" i="21"/>
  <c r="Y106" i="21"/>
  <c r="X106" i="21"/>
  <c r="W106" i="21"/>
  <c r="V106" i="21"/>
  <c r="U106" i="21"/>
  <c r="T106" i="21"/>
  <c r="S106" i="21"/>
  <c r="R106" i="21"/>
  <c r="Q106" i="21"/>
  <c r="P106" i="21"/>
  <c r="O106" i="21"/>
  <c r="N106" i="21"/>
  <c r="M106" i="21"/>
  <c r="L106" i="21"/>
  <c r="K106" i="21"/>
  <c r="J106" i="21"/>
  <c r="I106" i="21"/>
  <c r="H106" i="21"/>
  <c r="G106" i="21"/>
  <c r="F106" i="21"/>
  <c r="E106" i="21"/>
  <c r="D106" i="21"/>
  <c r="AG105" i="21"/>
  <c r="AF105" i="21"/>
  <c r="AE105" i="21"/>
  <c r="AD105" i="21"/>
  <c r="AC105" i="21"/>
  <c r="AB105" i="21"/>
  <c r="AA105" i="21"/>
  <c r="Z105" i="21"/>
  <c r="Y105" i="21"/>
  <c r="X105" i="21"/>
  <c r="W105" i="21"/>
  <c r="V105" i="21"/>
  <c r="U105" i="21"/>
  <c r="T105" i="21"/>
  <c r="S105" i="21"/>
  <c r="R105" i="21"/>
  <c r="Q105" i="21"/>
  <c r="P105" i="21"/>
  <c r="O105" i="21"/>
  <c r="N105" i="21"/>
  <c r="M105" i="21"/>
  <c r="L105" i="21"/>
  <c r="K105" i="21"/>
  <c r="J105" i="21"/>
  <c r="I105" i="21"/>
  <c r="H105" i="21"/>
  <c r="G105" i="21"/>
  <c r="F105" i="21"/>
  <c r="E105" i="21"/>
  <c r="D105" i="21"/>
  <c r="AG104" i="21"/>
  <c r="AF104" i="21"/>
  <c r="AE104" i="21"/>
  <c r="AD104" i="21"/>
  <c r="AC104" i="21"/>
  <c r="AB104" i="21"/>
  <c r="AA104" i="21"/>
  <c r="Z104" i="21"/>
  <c r="Y104" i="21"/>
  <c r="X104" i="21"/>
  <c r="W104" i="21"/>
  <c r="V104" i="21"/>
  <c r="U104" i="21"/>
  <c r="T104" i="21"/>
  <c r="S104" i="21"/>
  <c r="R104" i="21"/>
  <c r="Q104" i="21"/>
  <c r="P104" i="21"/>
  <c r="O104" i="21"/>
  <c r="N104" i="21"/>
  <c r="M104" i="21"/>
  <c r="L104" i="21"/>
  <c r="K104" i="21"/>
  <c r="J104" i="21"/>
  <c r="I104" i="21"/>
  <c r="H104" i="21"/>
  <c r="G104" i="21"/>
  <c r="F104" i="21"/>
  <c r="E104" i="21"/>
  <c r="D104" i="21"/>
  <c r="AG103" i="21"/>
  <c r="AF103" i="21"/>
  <c r="AE103" i="21"/>
  <c r="AD103" i="21"/>
  <c r="AC103" i="21"/>
  <c r="AB103" i="21"/>
  <c r="AA103" i="21"/>
  <c r="Z103" i="21"/>
  <c r="Y103" i="21"/>
  <c r="X103" i="21"/>
  <c r="W103" i="21"/>
  <c r="V103" i="21"/>
  <c r="U103" i="21"/>
  <c r="T103" i="21"/>
  <c r="S103" i="21"/>
  <c r="R103" i="21"/>
  <c r="Q103" i="21"/>
  <c r="P103" i="21"/>
  <c r="O103" i="21"/>
  <c r="N103" i="21"/>
  <c r="M103" i="21"/>
  <c r="L103" i="21"/>
  <c r="K103" i="21"/>
  <c r="J103" i="21"/>
  <c r="I103" i="21"/>
  <c r="H103" i="21"/>
  <c r="G103" i="21"/>
  <c r="F103" i="21"/>
  <c r="E103" i="21"/>
  <c r="D103" i="21"/>
  <c r="AG102" i="21"/>
  <c r="AF102" i="21"/>
  <c r="AE102" i="21"/>
  <c r="AD102" i="21"/>
  <c r="AC102" i="21"/>
  <c r="AB102" i="21"/>
  <c r="AA102" i="21"/>
  <c r="Z102" i="21"/>
  <c r="Y102" i="21"/>
  <c r="X102" i="21"/>
  <c r="W102" i="21"/>
  <c r="V102" i="21"/>
  <c r="U102" i="21"/>
  <c r="T102" i="21"/>
  <c r="S102" i="21"/>
  <c r="R102" i="21"/>
  <c r="Q102" i="21"/>
  <c r="P102" i="21"/>
  <c r="O102" i="21"/>
  <c r="N102" i="21"/>
  <c r="M102" i="21"/>
  <c r="L102" i="21"/>
  <c r="K102" i="21"/>
  <c r="J102" i="21"/>
  <c r="I102" i="21"/>
  <c r="H102" i="21"/>
  <c r="G102" i="21"/>
  <c r="F102" i="21"/>
  <c r="E102" i="21"/>
  <c r="D102" i="21"/>
  <c r="AG101" i="21"/>
  <c r="AF101" i="21"/>
  <c r="AE101" i="21"/>
  <c r="AD101" i="21"/>
  <c r="AC101" i="21"/>
  <c r="AB101" i="21"/>
  <c r="AA101" i="21"/>
  <c r="Z101" i="21"/>
  <c r="Y101" i="21"/>
  <c r="X101" i="21"/>
  <c r="W101" i="21"/>
  <c r="V101" i="21"/>
  <c r="U101" i="21"/>
  <c r="T101" i="21"/>
  <c r="S101" i="21"/>
  <c r="R101" i="21"/>
  <c r="Q101" i="21"/>
  <c r="P101" i="21"/>
  <c r="O101" i="21"/>
  <c r="N101" i="21"/>
  <c r="M101" i="21"/>
  <c r="L101" i="21"/>
  <c r="K101" i="21"/>
  <c r="J101" i="21"/>
  <c r="I101" i="21"/>
  <c r="H101" i="21"/>
  <c r="G101" i="21"/>
  <c r="F101" i="21"/>
  <c r="E101" i="21"/>
  <c r="D101" i="21"/>
  <c r="AG100" i="21"/>
  <c r="AF100" i="21"/>
  <c r="AE100" i="21"/>
  <c r="AD100" i="21"/>
  <c r="AC100" i="21"/>
  <c r="AB100" i="21"/>
  <c r="AA100" i="21"/>
  <c r="Z100" i="21"/>
  <c r="Y100" i="21"/>
  <c r="X100" i="21"/>
  <c r="W100" i="21"/>
  <c r="V100" i="21"/>
  <c r="U100" i="21"/>
  <c r="T100" i="21"/>
  <c r="S100" i="21"/>
  <c r="R100" i="21"/>
  <c r="Q100" i="21"/>
  <c r="P100" i="21"/>
  <c r="O100" i="21"/>
  <c r="N100" i="21"/>
  <c r="M100" i="21"/>
  <c r="L100" i="21"/>
  <c r="K100" i="21"/>
  <c r="J100" i="21"/>
  <c r="I100" i="21"/>
  <c r="H100" i="21"/>
  <c r="G100" i="21"/>
  <c r="F100" i="21"/>
  <c r="E100" i="21"/>
  <c r="D100" i="21"/>
  <c r="AG99" i="21"/>
  <c r="AF99" i="21"/>
  <c r="AE99" i="21"/>
  <c r="AD99" i="21"/>
  <c r="AC99" i="21"/>
  <c r="AB99" i="21"/>
  <c r="AA99" i="21"/>
  <c r="Z99" i="21"/>
  <c r="Y99" i="21"/>
  <c r="X99" i="21"/>
  <c r="W99" i="21"/>
  <c r="V99" i="21"/>
  <c r="U99" i="21"/>
  <c r="T99" i="21"/>
  <c r="S99" i="21"/>
  <c r="R99" i="21"/>
  <c r="Q99" i="21"/>
  <c r="P99" i="21"/>
  <c r="O99" i="21"/>
  <c r="N99" i="21"/>
  <c r="M99" i="21"/>
  <c r="L99" i="21"/>
  <c r="K99" i="21"/>
  <c r="J99" i="21"/>
  <c r="I99" i="21"/>
  <c r="H99" i="21"/>
  <c r="G99" i="21"/>
  <c r="F99" i="21"/>
  <c r="E99" i="21"/>
  <c r="D99" i="21"/>
  <c r="AG98" i="21"/>
  <c r="AF98" i="21"/>
  <c r="AE98" i="21"/>
  <c r="AD98" i="21"/>
  <c r="AC98" i="21"/>
  <c r="AB98" i="21"/>
  <c r="AA98" i="21"/>
  <c r="Z98" i="21"/>
  <c r="Y98" i="21"/>
  <c r="X98" i="21"/>
  <c r="W98" i="21"/>
  <c r="V98" i="21"/>
  <c r="U98" i="21"/>
  <c r="T98" i="21"/>
  <c r="S98" i="21"/>
  <c r="R98" i="21"/>
  <c r="Q98" i="21"/>
  <c r="P98" i="21"/>
  <c r="O98" i="21"/>
  <c r="N98" i="21"/>
  <c r="M98" i="21"/>
  <c r="L98" i="21"/>
  <c r="K98" i="21"/>
  <c r="J98" i="21"/>
  <c r="I98" i="21"/>
  <c r="H98" i="21"/>
  <c r="G98" i="21"/>
  <c r="F98" i="21"/>
  <c r="E98" i="21"/>
  <c r="D98" i="21"/>
  <c r="AW92" i="21"/>
  <c r="AW86" i="21"/>
  <c r="AW85" i="21"/>
  <c r="AW84" i="21"/>
  <c r="AW83" i="21"/>
  <c r="AW82" i="21"/>
  <c r="AW81" i="21"/>
  <c r="AW80" i="21"/>
  <c r="AW79" i="21"/>
  <c r="AW78" i="21"/>
  <c r="AW77" i="21"/>
  <c r="AW76" i="21"/>
  <c r="AW75" i="21"/>
  <c r="AW74" i="21"/>
  <c r="AW73" i="21"/>
  <c r="AW72" i="21"/>
  <c r="AW71" i="21"/>
  <c r="AW70" i="21"/>
  <c r="AW69" i="21"/>
  <c r="AW68" i="21"/>
  <c r="AU92" i="21"/>
  <c r="AT92" i="21"/>
  <c r="AS92" i="21"/>
  <c r="AR92" i="21"/>
  <c r="AP92" i="21"/>
  <c r="AO92" i="21"/>
  <c r="AN92" i="21"/>
  <c r="AM92" i="21"/>
  <c r="AU86" i="21"/>
  <c r="AT86" i="21"/>
  <c r="AS86" i="21"/>
  <c r="AR86" i="21"/>
  <c r="AP86" i="21"/>
  <c r="AO86" i="21"/>
  <c r="AN86" i="21"/>
  <c r="AM86" i="21"/>
  <c r="AU85" i="21"/>
  <c r="AT85" i="21"/>
  <c r="AS85" i="21"/>
  <c r="AR85" i="21"/>
  <c r="AP85" i="21"/>
  <c r="AO85" i="21"/>
  <c r="AN85" i="21"/>
  <c r="AM85" i="21"/>
  <c r="AU84" i="21"/>
  <c r="AT84" i="21"/>
  <c r="AS84" i="21"/>
  <c r="AR84" i="21"/>
  <c r="AP84" i="21"/>
  <c r="AO84" i="21"/>
  <c r="AN84" i="21"/>
  <c r="AM84" i="21"/>
  <c r="AU83" i="21"/>
  <c r="AT83" i="21"/>
  <c r="AS83" i="21"/>
  <c r="AR83" i="21"/>
  <c r="AP83" i="21"/>
  <c r="AO83" i="21"/>
  <c r="AN83" i="21"/>
  <c r="AM83" i="21"/>
  <c r="AU82" i="21"/>
  <c r="AT82" i="21"/>
  <c r="AS82" i="21"/>
  <c r="AR82" i="21"/>
  <c r="AP82" i="21"/>
  <c r="AO82" i="21"/>
  <c r="AN82" i="21"/>
  <c r="AM82" i="21"/>
  <c r="AU81" i="21"/>
  <c r="AT81" i="21"/>
  <c r="AS81" i="21"/>
  <c r="AR81" i="21"/>
  <c r="AP81" i="21"/>
  <c r="AO81" i="21"/>
  <c r="AN81" i="21"/>
  <c r="AM81" i="21"/>
  <c r="AU80" i="21"/>
  <c r="AT80" i="21"/>
  <c r="AS80" i="21"/>
  <c r="AR80" i="21"/>
  <c r="AP80" i="21"/>
  <c r="AO80" i="21"/>
  <c r="AN80" i="21"/>
  <c r="AM80" i="21"/>
  <c r="AU79" i="21"/>
  <c r="AT79" i="21"/>
  <c r="AS79" i="21"/>
  <c r="AR79" i="21"/>
  <c r="AP79" i="21"/>
  <c r="AO79" i="21"/>
  <c r="AN79" i="21"/>
  <c r="AM79" i="21"/>
  <c r="AU78" i="21"/>
  <c r="AT78" i="21"/>
  <c r="AS78" i="21"/>
  <c r="AR78" i="21"/>
  <c r="AP78" i="21"/>
  <c r="AO78" i="21"/>
  <c r="AN78" i="21"/>
  <c r="AM78" i="21"/>
  <c r="AU77" i="21"/>
  <c r="AT77" i="21"/>
  <c r="AS77" i="21"/>
  <c r="AR77" i="21"/>
  <c r="AP77" i="21"/>
  <c r="AO77" i="21"/>
  <c r="AN77" i="21"/>
  <c r="AM77" i="21"/>
  <c r="AU76" i="21"/>
  <c r="AT76" i="21"/>
  <c r="AS76" i="21"/>
  <c r="AR76" i="21"/>
  <c r="AP76" i="21"/>
  <c r="AO76" i="21"/>
  <c r="AN76" i="21"/>
  <c r="AM76" i="21"/>
  <c r="AU75" i="21"/>
  <c r="AT75" i="21"/>
  <c r="AS75" i="21"/>
  <c r="AR75" i="21"/>
  <c r="AP75" i="21"/>
  <c r="AO75" i="21"/>
  <c r="AN75" i="21"/>
  <c r="AM75" i="21"/>
  <c r="AU74" i="21"/>
  <c r="AT74" i="21"/>
  <c r="AS74" i="21"/>
  <c r="AR74" i="21"/>
  <c r="AP74" i="21"/>
  <c r="AO74" i="21"/>
  <c r="AN74" i="21"/>
  <c r="AM74" i="21"/>
  <c r="AU73" i="21"/>
  <c r="AT73" i="21"/>
  <c r="AS73" i="21"/>
  <c r="AR73" i="21"/>
  <c r="AP73" i="21"/>
  <c r="AO73" i="21"/>
  <c r="AN73" i="21"/>
  <c r="AM73" i="21"/>
  <c r="AU72" i="21"/>
  <c r="AT72" i="21"/>
  <c r="AS72" i="21"/>
  <c r="AR72" i="21"/>
  <c r="AP72" i="21"/>
  <c r="AO72" i="21"/>
  <c r="AN72" i="21"/>
  <c r="AM72" i="21"/>
  <c r="AU71" i="21"/>
  <c r="AT71" i="21"/>
  <c r="AS71" i="21"/>
  <c r="AR71" i="21"/>
  <c r="AP71" i="21"/>
  <c r="AO71" i="21"/>
  <c r="AN71" i="21"/>
  <c r="AM71" i="21"/>
  <c r="AU70" i="21"/>
  <c r="AT70" i="21"/>
  <c r="AS70" i="21"/>
  <c r="AR70" i="21"/>
  <c r="AP70" i="21"/>
  <c r="AO70" i="21"/>
  <c r="AN70" i="21"/>
  <c r="AM70" i="21"/>
  <c r="AU69" i="21"/>
  <c r="AT69" i="21"/>
  <c r="AS69" i="21"/>
  <c r="AR69" i="21"/>
  <c r="AP69" i="21"/>
  <c r="AO69" i="21"/>
  <c r="AN69" i="21"/>
  <c r="AM69" i="21"/>
  <c r="AU68" i="21"/>
  <c r="AT68" i="21"/>
  <c r="AS68" i="21"/>
  <c r="AR68" i="21"/>
  <c r="AP68" i="21"/>
  <c r="AO68" i="21"/>
  <c r="AN68" i="21"/>
  <c r="AM68" i="21"/>
  <c r="AK92" i="21"/>
  <c r="AJ92" i="21"/>
  <c r="AI92" i="21"/>
  <c r="AH92" i="21"/>
  <c r="AF92" i="21"/>
  <c r="AE92" i="21"/>
  <c r="AD92" i="21"/>
  <c r="AC92" i="21"/>
  <c r="AF90" i="21"/>
  <c r="AE90" i="21"/>
  <c r="AD90" i="21"/>
  <c r="AC90" i="21"/>
  <c r="AF89" i="21"/>
  <c r="AE89" i="21"/>
  <c r="AD89" i="21"/>
  <c r="AC89" i="21"/>
  <c r="AF87" i="21"/>
  <c r="AE87" i="21"/>
  <c r="AD87" i="21"/>
  <c r="AC87" i="21"/>
  <c r="AK86" i="21"/>
  <c r="AJ86" i="21"/>
  <c r="AI86" i="21"/>
  <c r="AH86" i="21"/>
  <c r="AF86" i="21"/>
  <c r="AE86" i="21"/>
  <c r="AD86" i="21"/>
  <c r="AC86" i="21"/>
  <c r="AK85" i="21"/>
  <c r="AJ85" i="21"/>
  <c r="AI85" i="21"/>
  <c r="AH85" i="21"/>
  <c r="AF85" i="21"/>
  <c r="AE85" i="21"/>
  <c r="AD85" i="21"/>
  <c r="AC85" i="21"/>
  <c r="AK84" i="21"/>
  <c r="AJ84" i="21"/>
  <c r="AI84" i="21"/>
  <c r="AH84" i="21"/>
  <c r="AF84" i="21"/>
  <c r="AE84" i="21"/>
  <c r="AD84" i="21"/>
  <c r="AC84" i="21"/>
  <c r="AK83" i="21"/>
  <c r="AJ83" i="21"/>
  <c r="AI83" i="21"/>
  <c r="AH83" i="21"/>
  <c r="AF83" i="21"/>
  <c r="AE83" i="21"/>
  <c r="AD83" i="21"/>
  <c r="AC83" i="21"/>
  <c r="AK82" i="21"/>
  <c r="AJ82" i="21"/>
  <c r="AI82" i="21"/>
  <c r="AH82" i="21"/>
  <c r="AF82" i="21"/>
  <c r="AE82" i="21"/>
  <c r="AD82" i="21"/>
  <c r="AC82" i="21"/>
  <c r="AK81" i="21"/>
  <c r="AJ81" i="21"/>
  <c r="AI81" i="21"/>
  <c r="AH81" i="21"/>
  <c r="AF81" i="21"/>
  <c r="AE81" i="21"/>
  <c r="AD81" i="21"/>
  <c r="AC81" i="21"/>
  <c r="AK80" i="21"/>
  <c r="AJ80" i="21"/>
  <c r="AI80" i="21"/>
  <c r="AH80" i="21"/>
  <c r="AF80" i="21"/>
  <c r="AE80" i="21"/>
  <c r="AD80" i="21"/>
  <c r="AC80" i="21"/>
  <c r="AK79" i="21"/>
  <c r="AJ79" i="21"/>
  <c r="AI79" i="21"/>
  <c r="AH79" i="21"/>
  <c r="AF79" i="21"/>
  <c r="AE79" i="21"/>
  <c r="AD79" i="21"/>
  <c r="AC79" i="21"/>
  <c r="AK78" i="21"/>
  <c r="AJ78" i="21"/>
  <c r="AI78" i="21"/>
  <c r="AH78" i="21"/>
  <c r="AF78" i="21"/>
  <c r="AE78" i="21"/>
  <c r="AD78" i="21"/>
  <c r="AC78" i="21"/>
  <c r="AK77" i="21"/>
  <c r="AJ77" i="21"/>
  <c r="AI77" i="21"/>
  <c r="AH77" i="21"/>
  <c r="AF77" i="21"/>
  <c r="AE77" i="21"/>
  <c r="AD77" i="21"/>
  <c r="AC77" i="21"/>
  <c r="AK76" i="21"/>
  <c r="AJ76" i="21"/>
  <c r="AI76" i="21"/>
  <c r="AH76" i="21"/>
  <c r="AF76" i="21"/>
  <c r="AE76" i="21"/>
  <c r="AD76" i="21"/>
  <c r="AC76" i="21"/>
  <c r="AK75" i="21"/>
  <c r="AJ75" i="21"/>
  <c r="AI75" i="21"/>
  <c r="AH75" i="21"/>
  <c r="AF75" i="21"/>
  <c r="AE75" i="21"/>
  <c r="AD75" i="21"/>
  <c r="AC75" i="21"/>
  <c r="AK74" i="21"/>
  <c r="AJ74" i="21"/>
  <c r="AI74" i="21"/>
  <c r="AH74" i="21"/>
  <c r="AF74" i="21"/>
  <c r="AE74" i="21"/>
  <c r="AD74" i="21"/>
  <c r="AC74" i="21"/>
  <c r="AK73" i="21"/>
  <c r="AJ73" i="21"/>
  <c r="AI73" i="21"/>
  <c r="AH73" i="21"/>
  <c r="AF73" i="21"/>
  <c r="AE73" i="21"/>
  <c r="AD73" i="21"/>
  <c r="AC73" i="21"/>
  <c r="AK72" i="21"/>
  <c r="AJ72" i="21"/>
  <c r="AI72" i="21"/>
  <c r="AH72" i="21"/>
  <c r="AF72" i="21"/>
  <c r="AE72" i="21"/>
  <c r="AD72" i="21"/>
  <c r="AC72" i="21"/>
  <c r="AK71" i="21"/>
  <c r="AJ71" i="21"/>
  <c r="AI71" i="21"/>
  <c r="AH71" i="21"/>
  <c r="AF71" i="21"/>
  <c r="AE71" i="21"/>
  <c r="AD71" i="21"/>
  <c r="AC71" i="21"/>
  <c r="AK70" i="21"/>
  <c r="AJ70" i="21"/>
  <c r="AI70" i="21"/>
  <c r="AH70" i="21"/>
  <c r="AF70" i="21"/>
  <c r="AE70" i="21"/>
  <c r="AD70" i="21"/>
  <c r="AC70" i="21"/>
  <c r="AK69" i="21"/>
  <c r="AJ69" i="21"/>
  <c r="AI69" i="21"/>
  <c r="AH69" i="21"/>
  <c r="AF69" i="21"/>
  <c r="AE69" i="21"/>
  <c r="AD69" i="21"/>
  <c r="AC69" i="21"/>
  <c r="AK68" i="21"/>
  <c r="AJ68" i="21"/>
  <c r="AI68" i="21"/>
  <c r="AH68" i="21"/>
  <c r="AF68" i="21"/>
  <c r="AE68" i="21"/>
  <c r="AD68" i="21"/>
  <c r="AC68" i="21"/>
  <c r="AA92" i="21"/>
  <c r="Z92" i="21"/>
  <c r="Y92" i="21"/>
  <c r="X92" i="21"/>
  <c r="V92" i="21"/>
  <c r="U92" i="21"/>
  <c r="T92" i="21"/>
  <c r="S92" i="21"/>
  <c r="AA90" i="21"/>
  <c r="Z90" i="21"/>
  <c r="Y90" i="21"/>
  <c r="X90" i="21"/>
  <c r="V90" i="21"/>
  <c r="U90" i="21"/>
  <c r="T90" i="21"/>
  <c r="S90" i="21"/>
  <c r="AA89" i="21"/>
  <c r="Z89" i="21"/>
  <c r="Y89" i="21"/>
  <c r="X89" i="21"/>
  <c r="V89" i="21"/>
  <c r="U89" i="21"/>
  <c r="T89" i="21"/>
  <c r="S89" i="21"/>
  <c r="AA87" i="21"/>
  <c r="Z87" i="21"/>
  <c r="Y87" i="21"/>
  <c r="X87" i="21"/>
  <c r="V87" i="21"/>
  <c r="U87" i="21"/>
  <c r="T87" i="21"/>
  <c r="S87" i="21"/>
  <c r="AA86" i="21"/>
  <c r="Z86" i="21"/>
  <c r="Y86" i="21"/>
  <c r="X86" i="21"/>
  <c r="V86" i="21"/>
  <c r="U86" i="21"/>
  <c r="T86" i="21"/>
  <c r="S86" i="21"/>
  <c r="AA85" i="21"/>
  <c r="Z85" i="21"/>
  <c r="Y85" i="21"/>
  <c r="X85" i="21"/>
  <c r="V85" i="21"/>
  <c r="U85" i="21"/>
  <c r="T85" i="21"/>
  <c r="S85" i="21"/>
  <c r="AA84" i="21"/>
  <c r="Z84" i="21"/>
  <c r="Y84" i="21"/>
  <c r="X84" i="21"/>
  <c r="V84" i="21"/>
  <c r="U84" i="21"/>
  <c r="T84" i="21"/>
  <c r="S84" i="21"/>
  <c r="AA83" i="21"/>
  <c r="Z83" i="21"/>
  <c r="Y83" i="21"/>
  <c r="X83" i="21"/>
  <c r="V83" i="21"/>
  <c r="U83" i="21"/>
  <c r="T83" i="21"/>
  <c r="S83" i="21"/>
  <c r="AA82" i="21"/>
  <c r="Z82" i="21"/>
  <c r="Y82" i="21"/>
  <c r="X82" i="21"/>
  <c r="V82" i="21"/>
  <c r="U82" i="21"/>
  <c r="T82" i="21"/>
  <c r="S82" i="21"/>
  <c r="AA81" i="21"/>
  <c r="Z81" i="21"/>
  <c r="Y81" i="21"/>
  <c r="X81" i="21"/>
  <c r="V81" i="21"/>
  <c r="U81" i="21"/>
  <c r="T81" i="21"/>
  <c r="S81" i="21"/>
  <c r="AA80" i="21"/>
  <c r="Z80" i="21"/>
  <c r="Y80" i="21"/>
  <c r="X80" i="21"/>
  <c r="V80" i="21"/>
  <c r="U80" i="21"/>
  <c r="T80" i="21"/>
  <c r="S80" i="21"/>
  <c r="AA79" i="21"/>
  <c r="Z79" i="21"/>
  <c r="Y79" i="21"/>
  <c r="X79" i="21"/>
  <c r="V79" i="21"/>
  <c r="U79" i="21"/>
  <c r="T79" i="21"/>
  <c r="S79" i="21"/>
  <c r="AA78" i="21"/>
  <c r="Z78" i="21"/>
  <c r="Y78" i="21"/>
  <c r="X78" i="21"/>
  <c r="V78" i="21"/>
  <c r="U78" i="21"/>
  <c r="T78" i="21"/>
  <c r="S78" i="21"/>
  <c r="AA77" i="21"/>
  <c r="Z77" i="21"/>
  <c r="Y77" i="21"/>
  <c r="X77" i="21"/>
  <c r="V77" i="21"/>
  <c r="U77" i="21"/>
  <c r="T77" i="21"/>
  <c r="S77" i="21"/>
  <c r="AA76" i="21"/>
  <c r="Z76" i="21"/>
  <c r="Y76" i="21"/>
  <c r="X76" i="21"/>
  <c r="V76" i="21"/>
  <c r="U76" i="21"/>
  <c r="T76" i="21"/>
  <c r="S76" i="21"/>
  <c r="AA75" i="21"/>
  <c r="Z75" i="21"/>
  <c r="Y75" i="21"/>
  <c r="X75" i="21"/>
  <c r="V75" i="21"/>
  <c r="U75" i="21"/>
  <c r="T75" i="21"/>
  <c r="S75" i="21"/>
  <c r="AA74" i="21"/>
  <c r="Z74" i="21"/>
  <c r="Y74" i="21"/>
  <c r="X74" i="21"/>
  <c r="V74" i="21"/>
  <c r="U74" i="21"/>
  <c r="T74" i="21"/>
  <c r="S74" i="21"/>
  <c r="AA73" i="21"/>
  <c r="Z73" i="21"/>
  <c r="Y73" i="21"/>
  <c r="X73" i="21"/>
  <c r="V73" i="21"/>
  <c r="U73" i="21"/>
  <c r="T73" i="21"/>
  <c r="S73" i="21"/>
  <c r="AA72" i="21"/>
  <c r="Z72" i="21"/>
  <c r="Y72" i="21"/>
  <c r="X72" i="21"/>
  <c r="V72" i="21"/>
  <c r="U72" i="21"/>
  <c r="T72" i="21"/>
  <c r="S72" i="21"/>
  <c r="AA71" i="21"/>
  <c r="Z71" i="21"/>
  <c r="Y71" i="21"/>
  <c r="X71" i="21"/>
  <c r="V71" i="21"/>
  <c r="U71" i="21"/>
  <c r="T71" i="21"/>
  <c r="S71" i="21"/>
  <c r="AA70" i="21"/>
  <c r="Z70" i="21"/>
  <c r="Y70" i="21"/>
  <c r="X70" i="21"/>
  <c r="V70" i="21"/>
  <c r="U70" i="21"/>
  <c r="T70" i="21"/>
  <c r="S70" i="21"/>
  <c r="AA69" i="21"/>
  <c r="Z69" i="21"/>
  <c r="Y69" i="21"/>
  <c r="X69" i="21"/>
  <c r="V69" i="21"/>
  <c r="U69" i="21"/>
  <c r="T69" i="21"/>
  <c r="S69" i="21"/>
  <c r="AA68" i="21"/>
  <c r="Z68" i="21"/>
  <c r="Y68" i="21"/>
  <c r="X68" i="21"/>
  <c r="V68" i="21"/>
  <c r="U68" i="21"/>
  <c r="T68" i="21"/>
  <c r="S68" i="21"/>
  <c r="Q92" i="21"/>
  <c r="P92" i="21"/>
  <c r="O92" i="21"/>
  <c r="N92" i="21"/>
  <c r="Q90" i="21"/>
  <c r="P90" i="21"/>
  <c r="O90" i="21"/>
  <c r="N90" i="21"/>
  <c r="Q89" i="21"/>
  <c r="P89" i="21"/>
  <c r="O89" i="21"/>
  <c r="N89" i="21"/>
  <c r="Q87" i="21"/>
  <c r="P87" i="21"/>
  <c r="O87" i="21"/>
  <c r="N87" i="21"/>
  <c r="Q86" i="21"/>
  <c r="P86" i="21"/>
  <c r="O86" i="21"/>
  <c r="N86" i="21"/>
  <c r="Q85" i="21"/>
  <c r="P85" i="21"/>
  <c r="O85" i="21"/>
  <c r="N85" i="21"/>
  <c r="Q84" i="21"/>
  <c r="P84" i="21"/>
  <c r="O84" i="21"/>
  <c r="N84" i="21"/>
  <c r="Q83" i="21"/>
  <c r="P83" i="21"/>
  <c r="O83" i="21"/>
  <c r="N83" i="21"/>
  <c r="Q82" i="21"/>
  <c r="P82" i="21"/>
  <c r="O82" i="21"/>
  <c r="N82" i="21"/>
  <c r="Q81" i="21"/>
  <c r="P81" i="21"/>
  <c r="O81" i="21"/>
  <c r="N81" i="21"/>
  <c r="Q80" i="21"/>
  <c r="P80" i="21"/>
  <c r="O80" i="21"/>
  <c r="N80" i="21"/>
  <c r="Q79" i="21"/>
  <c r="P79" i="21"/>
  <c r="O79" i="21"/>
  <c r="N79" i="21"/>
  <c r="Q78" i="21"/>
  <c r="P78" i="21"/>
  <c r="O78" i="21"/>
  <c r="N78" i="21"/>
  <c r="Q77" i="21"/>
  <c r="P77" i="21"/>
  <c r="O77" i="21"/>
  <c r="N77" i="21"/>
  <c r="Q76" i="21"/>
  <c r="P76" i="21"/>
  <c r="O76" i="21"/>
  <c r="N76" i="21"/>
  <c r="Q75" i="21"/>
  <c r="P75" i="21"/>
  <c r="O75" i="21"/>
  <c r="N75" i="21"/>
  <c r="Q74" i="21"/>
  <c r="P74" i="21"/>
  <c r="O74" i="21"/>
  <c r="N74" i="21"/>
  <c r="Q73" i="21"/>
  <c r="P73" i="21"/>
  <c r="O73" i="21"/>
  <c r="N73" i="21"/>
  <c r="Q72" i="21"/>
  <c r="P72" i="21"/>
  <c r="O72" i="21"/>
  <c r="N72" i="21"/>
  <c r="Q71" i="21"/>
  <c r="P71" i="21"/>
  <c r="O71" i="21"/>
  <c r="N71" i="21"/>
  <c r="Q70" i="21"/>
  <c r="P70" i="21"/>
  <c r="O70" i="21"/>
  <c r="N70" i="21"/>
  <c r="Q69" i="21"/>
  <c r="P69" i="21"/>
  <c r="O69" i="21"/>
  <c r="N69" i="21"/>
  <c r="Q68" i="21"/>
  <c r="P68" i="21"/>
  <c r="O68" i="21"/>
  <c r="N68" i="21"/>
  <c r="I92" i="21"/>
  <c r="I90" i="21"/>
  <c r="I89" i="21"/>
  <c r="I87" i="21"/>
  <c r="I86" i="21"/>
  <c r="I85" i="21"/>
  <c r="I84" i="21"/>
  <c r="I83" i="21"/>
  <c r="I82" i="21"/>
  <c r="I81" i="21"/>
  <c r="I80" i="21"/>
  <c r="I79" i="21"/>
  <c r="I78" i="21"/>
  <c r="I77" i="21"/>
  <c r="I76" i="21"/>
  <c r="I75" i="21"/>
  <c r="I74" i="21"/>
  <c r="I73" i="21"/>
  <c r="I72" i="21"/>
  <c r="I71" i="21"/>
  <c r="I70" i="21"/>
  <c r="I69" i="21"/>
  <c r="I68" i="21"/>
  <c r="L92" i="21"/>
  <c r="K92" i="21"/>
  <c r="J92" i="21"/>
  <c r="L90" i="21"/>
  <c r="K90" i="21"/>
  <c r="J90" i="21"/>
  <c r="L89" i="21"/>
  <c r="K89" i="21"/>
  <c r="J89" i="21"/>
  <c r="L87" i="21"/>
  <c r="K87" i="21"/>
  <c r="J87" i="21"/>
  <c r="L86" i="21"/>
  <c r="K86" i="21"/>
  <c r="J86" i="21"/>
  <c r="L85" i="21"/>
  <c r="K85" i="21"/>
  <c r="J85" i="21"/>
  <c r="L84" i="21"/>
  <c r="K84" i="21"/>
  <c r="J84" i="21"/>
  <c r="L83" i="21"/>
  <c r="K83" i="21"/>
  <c r="J83" i="21"/>
  <c r="L82" i="21"/>
  <c r="K82" i="21"/>
  <c r="J82" i="21"/>
  <c r="L81" i="21"/>
  <c r="K81" i="21"/>
  <c r="J81" i="21"/>
  <c r="L80" i="21"/>
  <c r="K80" i="21"/>
  <c r="J80" i="21"/>
  <c r="L79" i="21"/>
  <c r="K79" i="21"/>
  <c r="J79" i="21"/>
  <c r="L78" i="21"/>
  <c r="K78" i="21"/>
  <c r="J78" i="21"/>
  <c r="L77" i="21"/>
  <c r="K77" i="21"/>
  <c r="J77" i="21"/>
  <c r="L76" i="21"/>
  <c r="K76" i="21"/>
  <c r="J76" i="21"/>
  <c r="L75" i="21"/>
  <c r="K75" i="21"/>
  <c r="J75" i="21"/>
  <c r="L74" i="21"/>
  <c r="K74" i="21"/>
  <c r="J74" i="21"/>
  <c r="L73" i="21"/>
  <c r="K73" i="21"/>
  <c r="J73" i="21"/>
  <c r="L72" i="21"/>
  <c r="K72" i="21"/>
  <c r="J72" i="21"/>
  <c r="L71" i="21"/>
  <c r="K71" i="21"/>
  <c r="J71" i="21"/>
  <c r="L70" i="21"/>
  <c r="K70" i="21"/>
  <c r="J70" i="21"/>
  <c r="L69" i="21"/>
  <c r="K69" i="21"/>
  <c r="J69" i="21"/>
  <c r="L68" i="21"/>
  <c r="K68" i="21"/>
  <c r="J68" i="21"/>
  <c r="G92" i="21"/>
  <c r="F92" i="21"/>
  <c r="E92" i="21"/>
  <c r="G90" i="21"/>
  <c r="F90" i="21"/>
  <c r="E90" i="21"/>
  <c r="G89" i="21"/>
  <c r="F89" i="21"/>
  <c r="E89" i="21"/>
  <c r="G87" i="21"/>
  <c r="F87" i="21"/>
  <c r="E87" i="21"/>
  <c r="G86" i="21"/>
  <c r="F86" i="21"/>
  <c r="E86" i="21"/>
  <c r="G85" i="21"/>
  <c r="F85" i="21"/>
  <c r="E85" i="21"/>
  <c r="G84" i="21"/>
  <c r="F84" i="21"/>
  <c r="E84" i="21"/>
  <c r="G83" i="21"/>
  <c r="F83" i="21"/>
  <c r="E83" i="21"/>
  <c r="G82" i="21"/>
  <c r="F82" i="21"/>
  <c r="E82" i="21"/>
  <c r="G81" i="21"/>
  <c r="F81" i="21"/>
  <c r="E81" i="21"/>
  <c r="G80" i="21"/>
  <c r="F80" i="21"/>
  <c r="E80" i="21"/>
  <c r="G79" i="21"/>
  <c r="F79" i="21"/>
  <c r="E79" i="21"/>
  <c r="G78" i="21"/>
  <c r="F78" i="21"/>
  <c r="E78" i="21"/>
  <c r="G77" i="21"/>
  <c r="F77" i="21"/>
  <c r="E77" i="21"/>
  <c r="G76" i="21"/>
  <c r="F76" i="21"/>
  <c r="E76" i="21"/>
  <c r="G75" i="21"/>
  <c r="F75" i="21"/>
  <c r="E75" i="21"/>
  <c r="G74" i="21"/>
  <c r="F74" i="21"/>
  <c r="E74" i="21"/>
  <c r="G73" i="21"/>
  <c r="F73" i="21"/>
  <c r="E73" i="21"/>
  <c r="G72" i="21"/>
  <c r="F72" i="21"/>
  <c r="E72" i="21"/>
  <c r="G71" i="21"/>
  <c r="F71" i="21"/>
  <c r="E71" i="21"/>
  <c r="G70" i="21"/>
  <c r="F70" i="21"/>
  <c r="E70" i="21"/>
  <c r="G69" i="21"/>
  <c r="F69" i="21"/>
  <c r="E69" i="21"/>
  <c r="G68" i="21"/>
  <c r="F68" i="21"/>
  <c r="E68" i="21"/>
  <c r="AW63" i="21"/>
  <c r="AV63" i="21"/>
  <c r="AU63" i="21"/>
  <c r="AT63" i="21"/>
  <c r="AS63" i="21"/>
  <c r="AR63" i="21"/>
  <c r="AP63" i="21"/>
  <c r="AO63" i="21"/>
  <c r="AN63" i="21"/>
  <c r="AM63" i="21"/>
  <c r="AK63" i="21"/>
  <c r="AJ63" i="21"/>
  <c r="AI63" i="21"/>
  <c r="AH63" i="21"/>
  <c r="AG63" i="21"/>
  <c r="AF63" i="21"/>
  <c r="AE63" i="21"/>
  <c r="AD63" i="21"/>
  <c r="AC63" i="21"/>
  <c r="AB63" i="21"/>
  <c r="AA63" i="21"/>
  <c r="Z63" i="21"/>
  <c r="Y63" i="21"/>
  <c r="X63" i="21"/>
  <c r="W63" i="21"/>
  <c r="V63" i="21"/>
  <c r="U63" i="21"/>
  <c r="T63" i="21"/>
  <c r="S63" i="21"/>
  <c r="R63" i="21"/>
  <c r="Q63" i="21"/>
  <c r="P63" i="21"/>
  <c r="O63" i="21"/>
  <c r="N63" i="21"/>
  <c r="M63" i="21"/>
  <c r="L63" i="21"/>
  <c r="K63" i="21"/>
  <c r="J63" i="21"/>
  <c r="I63" i="21"/>
  <c r="AG61" i="21"/>
  <c r="AF61" i="21"/>
  <c r="AE61" i="21"/>
  <c r="AD61" i="21"/>
  <c r="AC61" i="21"/>
  <c r="AB61" i="21"/>
  <c r="AA61" i="21"/>
  <c r="Z61" i="21"/>
  <c r="Y61" i="21"/>
  <c r="X61" i="21"/>
  <c r="W61" i="21"/>
  <c r="V61" i="21"/>
  <c r="U61" i="21"/>
  <c r="T61" i="21"/>
  <c r="S61" i="21"/>
  <c r="R61" i="21"/>
  <c r="Q61" i="21"/>
  <c r="P61" i="21"/>
  <c r="O61" i="21"/>
  <c r="N61" i="21"/>
  <c r="M61" i="21"/>
  <c r="L61" i="21"/>
  <c r="K61" i="21"/>
  <c r="J61" i="21"/>
  <c r="I61" i="21"/>
  <c r="AG60" i="21"/>
  <c r="AF60" i="21"/>
  <c r="AE60" i="21"/>
  <c r="AD60" i="21"/>
  <c r="AC60" i="21"/>
  <c r="AB60" i="21"/>
  <c r="AA60" i="21"/>
  <c r="Z60" i="21"/>
  <c r="Y60" i="21"/>
  <c r="X60" i="21"/>
  <c r="W60" i="21"/>
  <c r="V60" i="21"/>
  <c r="U60" i="21"/>
  <c r="T60" i="21"/>
  <c r="S60" i="21"/>
  <c r="R60" i="21"/>
  <c r="Q60" i="21"/>
  <c r="P60" i="21"/>
  <c r="O60" i="21"/>
  <c r="N60" i="21"/>
  <c r="M60" i="21"/>
  <c r="L60" i="21"/>
  <c r="K60" i="21"/>
  <c r="J60" i="21"/>
  <c r="I60" i="21"/>
  <c r="AG58" i="21"/>
  <c r="AF58" i="21"/>
  <c r="AE58" i="21"/>
  <c r="AD58" i="21"/>
  <c r="AC58" i="21"/>
  <c r="AB58" i="21"/>
  <c r="AA58" i="21"/>
  <c r="Z58" i="21"/>
  <c r="Y58" i="21"/>
  <c r="X58" i="21"/>
  <c r="W58" i="21"/>
  <c r="V58" i="21"/>
  <c r="U58" i="21"/>
  <c r="T58" i="21"/>
  <c r="S58" i="21"/>
  <c r="R58" i="21"/>
  <c r="Q58" i="21"/>
  <c r="P58" i="21"/>
  <c r="O58" i="21"/>
  <c r="N58" i="21"/>
  <c r="M58" i="21"/>
  <c r="L58" i="21"/>
  <c r="K58" i="21"/>
  <c r="J58" i="21"/>
  <c r="I58" i="21"/>
  <c r="AW57" i="21"/>
  <c r="AU57" i="21"/>
  <c r="AT57" i="21"/>
  <c r="AS57" i="21"/>
  <c r="AR57" i="21"/>
  <c r="AP57" i="21"/>
  <c r="AO57" i="21"/>
  <c r="AN57" i="21"/>
  <c r="AM57" i="21"/>
  <c r="AK57" i="21"/>
  <c r="AJ57" i="21"/>
  <c r="AI57" i="21"/>
  <c r="AH57" i="21"/>
  <c r="AG57" i="21"/>
  <c r="AF57" i="21"/>
  <c r="AE57" i="21"/>
  <c r="AD57" i="21"/>
  <c r="AC57" i="21"/>
  <c r="AB57" i="21"/>
  <c r="AA57" i="21"/>
  <c r="Z57" i="21"/>
  <c r="Y57" i="21"/>
  <c r="X57" i="21"/>
  <c r="W57" i="21"/>
  <c r="V57" i="21"/>
  <c r="U57" i="21"/>
  <c r="T57" i="21"/>
  <c r="S57" i="21"/>
  <c r="R57" i="21"/>
  <c r="Q57" i="21"/>
  <c r="P57" i="21"/>
  <c r="O57" i="21"/>
  <c r="N57" i="21"/>
  <c r="M57" i="21"/>
  <c r="L57" i="21"/>
  <c r="K57" i="21"/>
  <c r="J57" i="21"/>
  <c r="I57" i="21"/>
  <c r="AW56" i="21"/>
  <c r="AU56" i="21"/>
  <c r="AT56" i="21"/>
  <c r="AS56" i="21"/>
  <c r="AR56" i="21"/>
  <c r="AP56" i="21"/>
  <c r="AO56" i="21"/>
  <c r="AN56" i="21"/>
  <c r="AM56" i="21"/>
  <c r="AK56" i="21"/>
  <c r="AJ56" i="21"/>
  <c r="AI56" i="21"/>
  <c r="AH56" i="21"/>
  <c r="AG56" i="21"/>
  <c r="AF56" i="21"/>
  <c r="AE56" i="21"/>
  <c r="AD56" i="21"/>
  <c r="AC56" i="21"/>
  <c r="AB56" i="21"/>
  <c r="AA56" i="21"/>
  <c r="Z56" i="21"/>
  <c r="Y56" i="21"/>
  <c r="X56" i="21"/>
  <c r="W56" i="21"/>
  <c r="V56" i="21"/>
  <c r="U56" i="21"/>
  <c r="T56" i="21"/>
  <c r="S56" i="21"/>
  <c r="R56" i="21"/>
  <c r="Q56" i="21"/>
  <c r="P56" i="21"/>
  <c r="O56" i="21"/>
  <c r="N56" i="21"/>
  <c r="M56" i="21"/>
  <c r="L56" i="21"/>
  <c r="K56" i="21"/>
  <c r="J56" i="21"/>
  <c r="I56" i="21"/>
  <c r="AW55" i="21"/>
  <c r="AU55" i="21"/>
  <c r="AT55" i="21"/>
  <c r="AS55" i="21"/>
  <c r="AR55" i="21"/>
  <c r="AP55" i="21"/>
  <c r="AO55" i="21"/>
  <c r="AN55" i="21"/>
  <c r="AM55" i="21"/>
  <c r="AK55" i="21"/>
  <c r="AJ55" i="21"/>
  <c r="AI55" i="21"/>
  <c r="AH55" i="21"/>
  <c r="AG55" i="21"/>
  <c r="AF55" i="21"/>
  <c r="AE55" i="21"/>
  <c r="AD55" i="21"/>
  <c r="AC55" i="21"/>
  <c r="AB55" i="21"/>
  <c r="AA55" i="21"/>
  <c r="Z55" i="21"/>
  <c r="Y55" i="21"/>
  <c r="X55" i="21"/>
  <c r="W55" i="21"/>
  <c r="V55" i="21"/>
  <c r="U55" i="21"/>
  <c r="T55" i="21"/>
  <c r="S55" i="21"/>
  <c r="R55" i="21"/>
  <c r="Q55" i="21"/>
  <c r="P55" i="21"/>
  <c r="O55" i="21"/>
  <c r="N55" i="21"/>
  <c r="M55" i="21"/>
  <c r="L55" i="21"/>
  <c r="K55" i="21"/>
  <c r="J55" i="21"/>
  <c r="I55" i="21"/>
  <c r="AW54" i="21"/>
  <c r="AU54" i="21"/>
  <c r="AT54" i="21"/>
  <c r="AS54" i="21"/>
  <c r="AR54" i="21"/>
  <c r="AP54" i="21"/>
  <c r="AO54" i="21"/>
  <c r="AN54" i="21"/>
  <c r="AM54" i="21"/>
  <c r="AK54" i="21"/>
  <c r="AJ54" i="21"/>
  <c r="AI54" i="21"/>
  <c r="AH54" i="21"/>
  <c r="AG54" i="21"/>
  <c r="AF54" i="21"/>
  <c r="AE54" i="21"/>
  <c r="AD54" i="21"/>
  <c r="AC54" i="21"/>
  <c r="AB54" i="21"/>
  <c r="AA54" i="21"/>
  <c r="Z54" i="21"/>
  <c r="Y54" i="21"/>
  <c r="X54" i="21"/>
  <c r="W54" i="21"/>
  <c r="V54" i="21"/>
  <c r="U54" i="21"/>
  <c r="T54" i="21"/>
  <c r="S54" i="21"/>
  <c r="R54" i="21"/>
  <c r="Q54" i="21"/>
  <c r="P54" i="21"/>
  <c r="O54" i="21"/>
  <c r="N54" i="21"/>
  <c r="M54" i="21"/>
  <c r="L54" i="21"/>
  <c r="K54" i="21"/>
  <c r="J54" i="21"/>
  <c r="I54" i="21"/>
  <c r="AW53" i="21"/>
  <c r="AU53" i="21"/>
  <c r="AT53" i="21"/>
  <c r="AS53" i="21"/>
  <c r="AR53" i="21"/>
  <c r="AP53" i="21"/>
  <c r="AO53" i="21"/>
  <c r="AN53" i="21"/>
  <c r="AM53" i="21"/>
  <c r="AK53" i="21"/>
  <c r="AJ53" i="21"/>
  <c r="AI53" i="21"/>
  <c r="AH53" i="21"/>
  <c r="AG53" i="21"/>
  <c r="AF53" i="21"/>
  <c r="AE53" i="21"/>
  <c r="AD53" i="21"/>
  <c r="AC53" i="21"/>
  <c r="AB53" i="21"/>
  <c r="AA53" i="21"/>
  <c r="Z53" i="21"/>
  <c r="Y53" i="21"/>
  <c r="X53" i="21"/>
  <c r="W53" i="21"/>
  <c r="V53" i="21"/>
  <c r="U53" i="21"/>
  <c r="T53" i="21"/>
  <c r="S53" i="21"/>
  <c r="R53" i="21"/>
  <c r="Q53" i="21"/>
  <c r="P53" i="21"/>
  <c r="O53" i="21"/>
  <c r="N53" i="21"/>
  <c r="M53" i="21"/>
  <c r="L53" i="21"/>
  <c r="K53" i="21"/>
  <c r="J53" i="21"/>
  <c r="I53" i="21"/>
  <c r="AW52" i="21"/>
  <c r="AU52" i="21"/>
  <c r="AT52" i="21"/>
  <c r="AS52" i="21"/>
  <c r="AR52" i="21"/>
  <c r="AP52" i="21"/>
  <c r="AO52" i="21"/>
  <c r="AN52" i="21"/>
  <c r="AM52" i="21"/>
  <c r="AK52" i="21"/>
  <c r="AJ52" i="21"/>
  <c r="AI52" i="21"/>
  <c r="AH52" i="21"/>
  <c r="AG52" i="21"/>
  <c r="AF52" i="21"/>
  <c r="AE52" i="21"/>
  <c r="AD52" i="21"/>
  <c r="AC52" i="21"/>
  <c r="AB52" i="21"/>
  <c r="AA52" i="21"/>
  <c r="Z52" i="21"/>
  <c r="Y52" i="21"/>
  <c r="X52" i="21"/>
  <c r="W52" i="21"/>
  <c r="V52" i="21"/>
  <c r="U52" i="21"/>
  <c r="T52" i="21"/>
  <c r="S52" i="21"/>
  <c r="R52" i="21"/>
  <c r="Q52" i="21"/>
  <c r="P52" i="21"/>
  <c r="O52" i="21"/>
  <c r="N52" i="21"/>
  <c r="M52" i="21"/>
  <c r="L52" i="21"/>
  <c r="K52" i="21"/>
  <c r="J52" i="21"/>
  <c r="I52" i="21"/>
  <c r="AW51" i="21"/>
  <c r="AU51" i="21"/>
  <c r="AT51" i="21"/>
  <c r="AS51" i="21"/>
  <c r="AR51" i="21"/>
  <c r="AP51" i="21"/>
  <c r="AO51" i="21"/>
  <c r="AN51" i="21"/>
  <c r="AM51" i="21"/>
  <c r="AK51" i="21"/>
  <c r="AJ51" i="21"/>
  <c r="AI51" i="21"/>
  <c r="AH51" i="21"/>
  <c r="AG51" i="21"/>
  <c r="AF51" i="21"/>
  <c r="AE51" i="21"/>
  <c r="AD51" i="21"/>
  <c r="AC51" i="21"/>
  <c r="AB51" i="21"/>
  <c r="AA51" i="21"/>
  <c r="Z51" i="21"/>
  <c r="Y51" i="21"/>
  <c r="X51" i="21"/>
  <c r="W51" i="21"/>
  <c r="V51" i="21"/>
  <c r="U51" i="21"/>
  <c r="T51" i="21"/>
  <c r="S51" i="21"/>
  <c r="R51" i="21"/>
  <c r="Q51" i="21"/>
  <c r="P51" i="21"/>
  <c r="O51" i="21"/>
  <c r="N51" i="21"/>
  <c r="M51" i="21"/>
  <c r="L51" i="21"/>
  <c r="K51" i="21"/>
  <c r="J51" i="21"/>
  <c r="I51" i="21"/>
  <c r="AW50" i="21"/>
  <c r="AU50" i="21"/>
  <c r="AT50" i="21"/>
  <c r="AS50" i="21"/>
  <c r="AR50" i="21"/>
  <c r="AP50" i="21"/>
  <c r="AO50" i="21"/>
  <c r="AN50" i="21"/>
  <c r="AM50" i="21"/>
  <c r="AK50" i="21"/>
  <c r="AJ50" i="21"/>
  <c r="AI50" i="21"/>
  <c r="AH50" i="21"/>
  <c r="AG50" i="21"/>
  <c r="AF50" i="21"/>
  <c r="AE50" i="21"/>
  <c r="AD50" i="21"/>
  <c r="AC50" i="21"/>
  <c r="AB50" i="21"/>
  <c r="AA50" i="21"/>
  <c r="Z50" i="21"/>
  <c r="Y50" i="21"/>
  <c r="X50" i="21"/>
  <c r="W50" i="21"/>
  <c r="V50" i="21"/>
  <c r="U50" i="21"/>
  <c r="T50" i="21"/>
  <c r="S50" i="21"/>
  <c r="R50" i="21"/>
  <c r="Q50" i="21"/>
  <c r="P50" i="21"/>
  <c r="O50" i="21"/>
  <c r="N50" i="21"/>
  <c r="M50" i="21"/>
  <c r="L50" i="21"/>
  <c r="K50" i="21"/>
  <c r="J50" i="21"/>
  <c r="I50" i="21"/>
  <c r="AW49" i="21"/>
  <c r="AU49" i="21"/>
  <c r="AT49" i="21"/>
  <c r="AS49" i="21"/>
  <c r="AR49" i="21"/>
  <c r="AP49" i="21"/>
  <c r="AO49" i="21"/>
  <c r="AN49" i="21"/>
  <c r="AM49" i="21"/>
  <c r="AK49" i="21"/>
  <c r="AJ49" i="21"/>
  <c r="AI49" i="21"/>
  <c r="AH49" i="21"/>
  <c r="AG49" i="21"/>
  <c r="AF49" i="21"/>
  <c r="AE49" i="21"/>
  <c r="AD49" i="21"/>
  <c r="AC49" i="21"/>
  <c r="AB49" i="21"/>
  <c r="AA49" i="21"/>
  <c r="Z49" i="21"/>
  <c r="Y49" i="21"/>
  <c r="X49" i="21"/>
  <c r="W49" i="21"/>
  <c r="V49" i="21"/>
  <c r="U49" i="21"/>
  <c r="T49" i="21"/>
  <c r="S49" i="21"/>
  <c r="R49" i="21"/>
  <c r="Q49" i="21"/>
  <c r="P49" i="21"/>
  <c r="O49" i="21"/>
  <c r="N49" i="21"/>
  <c r="M49" i="21"/>
  <c r="L49" i="21"/>
  <c r="K49" i="21"/>
  <c r="J49" i="21"/>
  <c r="I49" i="21"/>
  <c r="AW48" i="21"/>
  <c r="AU48" i="21"/>
  <c r="AT48" i="21"/>
  <c r="AS48" i="21"/>
  <c r="AR48" i="21"/>
  <c r="AP48" i="21"/>
  <c r="AO48" i="21"/>
  <c r="AN48" i="21"/>
  <c r="AM48" i="21"/>
  <c r="AK48" i="21"/>
  <c r="AJ48" i="21"/>
  <c r="AI48" i="21"/>
  <c r="AH48" i="21"/>
  <c r="AG48" i="21"/>
  <c r="AF48" i="21"/>
  <c r="AE48" i="21"/>
  <c r="AD48" i="21"/>
  <c r="AC48" i="21"/>
  <c r="AB48" i="21"/>
  <c r="AA48" i="21"/>
  <c r="Z48" i="21"/>
  <c r="Y48" i="21"/>
  <c r="X48" i="21"/>
  <c r="W48" i="21"/>
  <c r="V48" i="21"/>
  <c r="U48" i="21"/>
  <c r="T48" i="21"/>
  <c r="S48" i="21"/>
  <c r="R48" i="21"/>
  <c r="Q48" i="21"/>
  <c r="P48" i="21"/>
  <c r="O48" i="21"/>
  <c r="N48" i="21"/>
  <c r="M48" i="21"/>
  <c r="L48" i="21"/>
  <c r="K48" i="21"/>
  <c r="J48" i="21"/>
  <c r="I48" i="21"/>
  <c r="AW47" i="21"/>
  <c r="AU47" i="21"/>
  <c r="AT47" i="21"/>
  <c r="AS47" i="21"/>
  <c r="AR47" i="21"/>
  <c r="AP47" i="21"/>
  <c r="AO47" i="21"/>
  <c r="AN47" i="21"/>
  <c r="AM47" i="21"/>
  <c r="AK47" i="21"/>
  <c r="AJ47" i="21"/>
  <c r="AI47" i="21"/>
  <c r="AH47" i="21"/>
  <c r="AG47" i="21"/>
  <c r="AF47" i="21"/>
  <c r="AE47" i="21"/>
  <c r="AD47" i="21"/>
  <c r="AC47" i="21"/>
  <c r="AB47" i="21"/>
  <c r="AA47" i="21"/>
  <c r="Z47" i="21"/>
  <c r="Y47" i="21"/>
  <c r="X47" i="21"/>
  <c r="W47" i="21"/>
  <c r="V47" i="21"/>
  <c r="U47" i="21"/>
  <c r="T47" i="21"/>
  <c r="S47" i="21"/>
  <c r="R47" i="21"/>
  <c r="Q47" i="21"/>
  <c r="P47" i="21"/>
  <c r="O47" i="21"/>
  <c r="N47" i="21"/>
  <c r="M47" i="21"/>
  <c r="L47" i="21"/>
  <c r="K47" i="21"/>
  <c r="J47" i="21"/>
  <c r="I47" i="21"/>
  <c r="AW46" i="21"/>
  <c r="AU46" i="21"/>
  <c r="AT46" i="21"/>
  <c r="AS46" i="21"/>
  <c r="AR46" i="21"/>
  <c r="AP46" i="21"/>
  <c r="AO46" i="21"/>
  <c r="AN46" i="21"/>
  <c r="AM46" i="21"/>
  <c r="AK46" i="21"/>
  <c r="AJ46" i="21"/>
  <c r="AI46" i="21"/>
  <c r="AH46" i="21"/>
  <c r="AG46" i="21"/>
  <c r="AF46" i="21"/>
  <c r="AE46" i="21"/>
  <c r="AD46" i="21"/>
  <c r="AC46" i="21"/>
  <c r="AB46" i="21"/>
  <c r="AA46" i="21"/>
  <c r="Z46" i="21"/>
  <c r="Y46" i="21"/>
  <c r="X46" i="21"/>
  <c r="W46" i="21"/>
  <c r="V46" i="21"/>
  <c r="U46" i="21"/>
  <c r="T46" i="21"/>
  <c r="S46" i="21"/>
  <c r="R46" i="21"/>
  <c r="Q46" i="21"/>
  <c r="P46" i="21"/>
  <c r="O46" i="21"/>
  <c r="N46" i="21"/>
  <c r="M46" i="21"/>
  <c r="L46" i="21"/>
  <c r="K46" i="21"/>
  <c r="J46" i="21"/>
  <c r="I46" i="21"/>
  <c r="AW45" i="21"/>
  <c r="AU45" i="21"/>
  <c r="AT45" i="21"/>
  <c r="AS45" i="21"/>
  <c r="AR45" i="21"/>
  <c r="AP45" i="21"/>
  <c r="AO45" i="21"/>
  <c r="AN45" i="21"/>
  <c r="AM45" i="21"/>
  <c r="AK45" i="21"/>
  <c r="AJ45" i="21"/>
  <c r="AI45" i="21"/>
  <c r="AH45" i="21"/>
  <c r="AG45" i="21"/>
  <c r="AF45" i="21"/>
  <c r="AE45" i="21"/>
  <c r="AD45" i="21"/>
  <c r="AC45" i="21"/>
  <c r="AB45" i="21"/>
  <c r="AA45" i="21"/>
  <c r="Z45" i="21"/>
  <c r="Y45" i="21"/>
  <c r="X45" i="21"/>
  <c r="W45" i="21"/>
  <c r="V45" i="21"/>
  <c r="U45" i="21"/>
  <c r="T45" i="21"/>
  <c r="S45" i="21"/>
  <c r="R45" i="21"/>
  <c r="Q45" i="21"/>
  <c r="P45" i="21"/>
  <c r="O45" i="21"/>
  <c r="N45" i="21"/>
  <c r="M45" i="21"/>
  <c r="L45" i="21"/>
  <c r="K45" i="21"/>
  <c r="J45" i="21"/>
  <c r="I45" i="21"/>
  <c r="AW44" i="21"/>
  <c r="AU44" i="21"/>
  <c r="AT44" i="21"/>
  <c r="AS44" i="21"/>
  <c r="AR44" i="21"/>
  <c r="AP44" i="21"/>
  <c r="AO44" i="21"/>
  <c r="AN44" i="21"/>
  <c r="AM44" i="21"/>
  <c r="AK44" i="21"/>
  <c r="AJ44" i="21"/>
  <c r="AI44" i="21"/>
  <c r="AH44" i="21"/>
  <c r="AG44" i="21"/>
  <c r="AF44" i="21"/>
  <c r="AE44" i="21"/>
  <c r="AD44" i="21"/>
  <c r="AC44" i="21"/>
  <c r="AB44" i="21"/>
  <c r="AA44" i="21"/>
  <c r="Z44" i="21"/>
  <c r="Y44" i="21"/>
  <c r="X44" i="21"/>
  <c r="W44" i="21"/>
  <c r="V44" i="21"/>
  <c r="U44" i="21"/>
  <c r="T44" i="21"/>
  <c r="S44" i="21"/>
  <c r="R44" i="21"/>
  <c r="Q44" i="21"/>
  <c r="P44" i="21"/>
  <c r="O44" i="21"/>
  <c r="N44" i="21"/>
  <c r="M44" i="21"/>
  <c r="L44" i="21"/>
  <c r="K44" i="21"/>
  <c r="J44" i="21"/>
  <c r="I44" i="21"/>
  <c r="AW43" i="21"/>
  <c r="AU43" i="21"/>
  <c r="AT43" i="21"/>
  <c r="AS43" i="21"/>
  <c r="AR43" i="21"/>
  <c r="AP43" i="21"/>
  <c r="AO43" i="21"/>
  <c r="AN43" i="21"/>
  <c r="AM43" i="21"/>
  <c r="AK43" i="21"/>
  <c r="AJ43" i="21"/>
  <c r="AI43" i="21"/>
  <c r="AH43" i="21"/>
  <c r="AG43" i="21"/>
  <c r="AF43" i="21"/>
  <c r="AE43" i="21"/>
  <c r="AD43" i="21"/>
  <c r="AC43" i="21"/>
  <c r="AB43" i="21"/>
  <c r="AA43" i="21"/>
  <c r="Z43" i="21"/>
  <c r="Y43" i="21"/>
  <c r="X43" i="21"/>
  <c r="W43" i="21"/>
  <c r="V43" i="21"/>
  <c r="U43" i="21"/>
  <c r="T43" i="21"/>
  <c r="S43" i="21"/>
  <c r="R43" i="21"/>
  <c r="Q43" i="21"/>
  <c r="P43" i="21"/>
  <c r="O43" i="21"/>
  <c r="N43" i="21"/>
  <c r="M43" i="21"/>
  <c r="L43" i="21"/>
  <c r="K43" i="21"/>
  <c r="J43" i="21"/>
  <c r="I43" i="21"/>
  <c r="AW42" i="21"/>
  <c r="AU42" i="21"/>
  <c r="AT42" i="21"/>
  <c r="AS42" i="21"/>
  <c r="AR42" i="21"/>
  <c r="AP42" i="21"/>
  <c r="AO42" i="21"/>
  <c r="AN42" i="21"/>
  <c r="AM42" i="21"/>
  <c r="AK42" i="21"/>
  <c r="AJ42" i="21"/>
  <c r="AI42" i="21"/>
  <c r="AH42" i="21"/>
  <c r="AG42" i="21"/>
  <c r="AF42" i="21"/>
  <c r="AE42" i="21"/>
  <c r="AD42" i="21"/>
  <c r="AC42" i="21"/>
  <c r="AB42" i="21"/>
  <c r="AA42" i="21"/>
  <c r="Z42" i="21"/>
  <c r="Y42" i="21"/>
  <c r="X42" i="21"/>
  <c r="W42" i="21"/>
  <c r="V42" i="21"/>
  <c r="U42" i="21"/>
  <c r="T42" i="21"/>
  <c r="S42" i="21"/>
  <c r="R42" i="21"/>
  <c r="Q42" i="21"/>
  <c r="P42" i="21"/>
  <c r="O42" i="21"/>
  <c r="N42" i="21"/>
  <c r="M42" i="21"/>
  <c r="L42" i="21"/>
  <c r="K42" i="21"/>
  <c r="J42" i="21"/>
  <c r="I42" i="21"/>
  <c r="AW41" i="21"/>
  <c r="AU41" i="21"/>
  <c r="AT41" i="21"/>
  <c r="AS41" i="21"/>
  <c r="AR41" i="21"/>
  <c r="AP41" i="21"/>
  <c r="AO41" i="21"/>
  <c r="AN41" i="21"/>
  <c r="AM41" i="21"/>
  <c r="AK41" i="21"/>
  <c r="AJ41" i="21"/>
  <c r="AI41" i="21"/>
  <c r="AH41" i="21"/>
  <c r="AG41" i="21"/>
  <c r="AF41" i="21"/>
  <c r="AE41" i="21"/>
  <c r="AD41" i="21"/>
  <c r="AC41" i="21"/>
  <c r="AB41" i="21"/>
  <c r="AA41" i="21"/>
  <c r="Z41" i="21"/>
  <c r="Y41" i="21"/>
  <c r="X41" i="21"/>
  <c r="W41" i="21"/>
  <c r="V41" i="21"/>
  <c r="U41" i="21"/>
  <c r="T41" i="21"/>
  <c r="S41" i="21"/>
  <c r="R41" i="21"/>
  <c r="Q41" i="21"/>
  <c r="P41" i="21"/>
  <c r="O41" i="21"/>
  <c r="N41" i="21"/>
  <c r="M41" i="21"/>
  <c r="L41" i="21"/>
  <c r="K41" i="21"/>
  <c r="J41" i="21"/>
  <c r="I41" i="21"/>
  <c r="AU40" i="21"/>
  <c r="AT40" i="21"/>
  <c r="AS40" i="21"/>
  <c r="AR40" i="21"/>
  <c r="AP40" i="21"/>
  <c r="AO40" i="21"/>
  <c r="AN40" i="21"/>
  <c r="AM40" i="21"/>
  <c r="AK40" i="21"/>
  <c r="AJ40" i="21"/>
  <c r="AI40" i="21"/>
  <c r="AH40" i="21"/>
  <c r="AG40" i="21"/>
  <c r="AF40" i="21"/>
  <c r="AE40" i="21"/>
  <c r="AD40" i="21"/>
  <c r="AC40" i="21"/>
  <c r="AB40" i="21"/>
  <c r="AA40" i="21"/>
  <c r="Z40" i="21"/>
  <c r="Y40" i="21"/>
  <c r="X40" i="21"/>
  <c r="W40" i="21"/>
  <c r="V40" i="21"/>
  <c r="U40" i="21"/>
  <c r="T40" i="21"/>
  <c r="S40" i="21"/>
  <c r="R40" i="21"/>
  <c r="Q40" i="21"/>
  <c r="P40" i="21"/>
  <c r="O40" i="21"/>
  <c r="N40" i="21"/>
  <c r="M40" i="21"/>
  <c r="L40" i="21"/>
  <c r="K40" i="21"/>
  <c r="J40" i="21"/>
  <c r="I40" i="21"/>
  <c r="AW39" i="21"/>
  <c r="AU39" i="21"/>
  <c r="AT39" i="21"/>
  <c r="AS39" i="21"/>
  <c r="AR39" i="21"/>
  <c r="AP39" i="21"/>
  <c r="AO39" i="21"/>
  <c r="AN39" i="21"/>
  <c r="AM39" i="21"/>
  <c r="AK39" i="21"/>
  <c r="AJ39" i="21"/>
  <c r="AI39" i="21"/>
  <c r="AH39" i="21"/>
  <c r="AG39" i="21"/>
  <c r="AF39" i="21"/>
  <c r="AE39" i="21"/>
  <c r="AD39" i="21"/>
  <c r="AC39" i="21"/>
  <c r="AB39" i="21"/>
  <c r="AA39" i="21"/>
  <c r="Z39" i="21"/>
  <c r="Y39" i="21"/>
  <c r="X39" i="21"/>
  <c r="W39" i="21"/>
  <c r="V39" i="21"/>
  <c r="U39" i="21"/>
  <c r="T39" i="21"/>
  <c r="S39" i="21"/>
  <c r="R39" i="21"/>
  <c r="Q39" i="21"/>
  <c r="P39" i="21"/>
  <c r="O39" i="21"/>
  <c r="N39" i="21"/>
  <c r="M39" i="21"/>
  <c r="L39" i="21"/>
  <c r="K39" i="21"/>
  <c r="J39" i="21"/>
  <c r="I39" i="21"/>
  <c r="N256" i="122" l="1"/>
  <c r="N258" i="122" s="1"/>
  <c r="O256" i="122"/>
  <c r="P256" i="122"/>
  <c r="P258" i="122" s="1"/>
  <c r="Q256" i="122"/>
  <c r="R256" i="122"/>
  <c r="S256" i="122"/>
  <c r="T256" i="122"/>
  <c r="U256" i="122"/>
  <c r="V256" i="122"/>
  <c r="W256" i="122"/>
  <c r="X256" i="122"/>
  <c r="Y256" i="122"/>
  <c r="Z256" i="122"/>
  <c r="AA256" i="122"/>
  <c r="AB256" i="122"/>
  <c r="AC256" i="122"/>
  <c r="AD256" i="122"/>
  <c r="AE256" i="122"/>
  <c r="AF256" i="122"/>
  <c r="AG256" i="122"/>
  <c r="AH256" i="122"/>
  <c r="AI256" i="122"/>
  <c r="AJ256" i="122"/>
  <c r="AK256" i="122"/>
  <c r="AL256" i="122"/>
  <c r="AM256" i="122"/>
  <c r="AN256" i="122"/>
  <c r="AO256" i="122"/>
  <c r="AP256" i="122"/>
  <c r="AQ256" i="122"/>
  <c r="AR256" i="122"/>
  <c r="AS256" i="122"/>
  <c r="AT256" i="122"/>
  <c r="AU256" i="122"/>
  <c r="AV256" i="122"/>
  <c r="AW256" i="122"/>
  <c r="AY256" i="122"/>
  <c r="AZ256" i="122"/>
  <c r="D257" i="122"/>
  <c r="E257" i="122"/>
  <c r="F257" i="122"/>
  <c r="G257" i="122"/>
  <c r="I257" i="122"/>
  <c r="J257" i="122"/>
  <c r="K257" i="122"/>
  <c r="L257" i="122"/>
  <c r="N257" i="122"/>
  <c r="D258" i="122"/>
  <c r="E258" i="122"/>
  <c r="F258" i="122"/>
  <c r="G258" i="122"/>
  <c r="I258" i="122"/>
  <c r="J258" i="122"/>
  <c r="K258" i="122"/>
  <c r="L258" i="122"/>
  <c r="M258" i="122"/>
  <c r="O258" i="122"/>
  <c r="D259" i="122"/>
  <c r="E259" i="122"/>
  <c r="F259" i="122"/>
  <c r="G259" i="122"/>
  <c r="H259" i="122"/>
  <c r="I259" i="122"/>
  <c r="J259" i="122"/>
  <c r="K259" i="122"/>
  <c r="L259" i="122"/>
  <c r="M259" i="122"/>
  <c r="N260" i="122"/>
  <c r="O260" i="122"/>
  <c r="P260" i="122"/>
  <c r="Q260" i="122"/>
  <c r="R260" i="122"/>
  <c r="S260" i="122"/>
  <c r="T260" i="122"/>
  <c r="U260" i="122"/>
  <c r="V260" i="122"/>
  <c r="W260" i="122"/>
  <c r="X260" i="122"/>
  <c r="Y260" i="122"/>
  <c r="Z260" i="122"/>
  <c r="AA260" i="122"/>
  <c r="AB260" i="122"/>
  <c r="AC260" i="122"/>
  <c r="AD260" i="122"/>
  <c r="AE260" i="122"/>
  <c r="AF260" i="122"/>
  <c r="AG260" i="122"/>
  <c r="AH260" i="122"/>
  <c r="AI260" i="122"/>
  <c r="AJ260" i="122"/>
  <c r="AK260" i="122"/>
  <c r="AL260" i="122"/>
  <c r="AM260" i="122"/>
  <c r="AN260" i="122"/>
  <c r="AO260" i="122"/>
  <c r="AP260" i="122"/>
  <c r="AQ260" i="122"/>
  <c r="AR260" i="122"/>
  <c r="AS260" i="122"/>
  <c r="AT260" i="122"/>
  <c r="AU260" i="122"/>
  <c r="AV260" i="122"/>
  <c r="AW260" i="122"/>
  <c r="N249" i="122"/>
  <c r="O249" i="122"/>
  <c r="O251" i="122" s="1"/>
  <c r="P249" i="122"/>
  <c r="Q249" i="122"/>
  <c r="Q251" i="122" s="1"/>
  <c r="R249" i="122"/>
  <c r="S249" i="122"/>
  <c r="T249" i="122"/>
  <c r="U249" i="122"/>
  <c r="V249" i="122"/>
  <c r="W249" i="122"/>
  <c r="X249" i="122"/>
  <c r="Y249" i="122"/>
  <c r="Z249" i="122"/>
  <c r="AA249" i="122"/>
  <c r="AB249" i="122"/>
  <c r="AC249" i="122"/>
  <c r="AD249" i="122"/>
  <c r="AE249" i="122"/>
  <c r="AF249" i="122"/>
  <c r="AG249" i="122"/>
  <c r="AH249" i="122"/>
  <c r="AI249" i="122"/>
  <c r="AJ249" i="122"/>
  <c r="AK249" i="122"/>
  <c r="AL249" i="122"/>
  <c r="AM249" i="122"/>
  <c r="AN249" i="122"/>
  <c r="AO249" i="122"/>
  <c r="AP249" i="122"/>
  <c r="AQ249" i="122"/>
  <c r="AR249" i="122"/>
  <c r="AS249" i="122"/>
  <c r="AT249" i="122"/>
  <c r="AU249" i="122"/>
  <c r="AV249" i="122"/>
  <c r="AW249" i="122"/>
  <c r="AX249" i="122"/>
  <c r="AY249" i="122"/>
  <c r="AZ249" i="122"/>
  <c r="D250" i="122"/>
  <c r="E250" i="122"/>
  <c r="F250" i="122"/>
  <c r="G250" i="122"/>
  <c r="I250" i="122"/>
  <c r="J250" i="122"/>
  <c r="K250" i="122"/>
  <c r="L250" i="122"/>
  <c r="D251" i="122"/>
  <c r="E251" i="122"/>
  <c r="F251" i="122"/>
  <c r="G251" i="122"/>
  <c r="I251" i="122"/>
  <c r="J251" i="122"/>
  <c r="K251" i="122"/>
  <c r="L251" i="122"/>
  <c r="M251" i="122"/>
  <c r="D252" i="122"/>
  <c r="E252" i="122"/>
  <c r="F252" i="122"/>
  <c r="G252" i="122"/>
  <c r="H252" i="122"/>
  <c r="I252" i="122"/>
  <c r="J252" i="122"/>
  <c r="K252" i="122"/>
  <c r="L252" i="122"/>
  <c r="M252" i="122"/>
  <c r="N253" i="122"/>
  <c r="O253" i="122"/>
  <c r="P253" i="122"/>
  <c r="Q253" i="122"/>
  <c r="R253" i="122"/>
  <c r="S253" i="122"/>
  <c r="T253" i="122"/>
  <c r="U253" i="122"/>
  <c r="V253" i="122"/>
  <c r="W253" i="122"/>
  <c r="X253" i="122"/>
  <c r="Y253" i="122"/>
  <c r="Z253" i="122"/>
  <c r="AA253" i="122"/>
  <c r="AB253" i="122"/>
  <c r="AC253" i="122"/>
  <c r="AD253" i="122"/>
  <c r="AE253" i="122"/>
  <c r="AF253" i="122"/>
  <c r="AG253" i="122"/>
  <c r="AH253" i="122"/>
  <c r="AI253" i="122"/>
  <c r="AJ253" i="122"/>
  <c r="AK253" i="122"/>
  <c r="AL253" i="122"/>
  <c r="AM253" i="122"/>
  <c r="AN253" i="122"/>
  <c r="AO253" i="122"/>
  <c r="AP253" i="122"/>
  <c r="AQ253" i="122"/>
  <c r="AR253" i="122"/>
  <c r="AS253" i="122"/>
  <c r="AT253" i="122"/>
  <c r="AU253" i="122"/>
  <c r="AV253" i="122"/>
  <c r="AW253" i="122"/>
  <c r="N242" i="122"/>
  <c r="N244" i="122" s="1"/>
  <c r="O242" i="122"/>
  <c r="O244" i="122" s="1"/>
  <c r="P242" i="122"/>
  <c r="P244" i="122" s="1"/>
  <c r="Q242" i="122"/>
  <c r="R242" i="122"/>
  <c r="S242" i="122"/>
  <c r="T242" i="122"/>
  <c r="U242" i="122"/>
  <c r="V242" i="122"/>
  <c r="W242" i="122"/>
  <c r="X242" i="122"/>
  <c r="Y242" i="122"/>
  <c r="Z242" i="122"/>
  <c r="AA242" i="122"/>
  <c r="AB242" i="122"/>
  <c r="AC242" i="122"/>
  <c r="AD242" i="122"/>
  <c r="AE242" i="122"/>
  <c r="AF242" i="122"/>
  <c r="AG242" i="122"/>
  <c r="AH242" i="122"/>
  <c r="AI242" i="122"/>
  <c r="AJ242" i="122"/>
  <c r="AK242" i="122"/>
  <c r="AL242" i="122"/>
  <c r="AM242" i="122"/>
  <c r="AN242" i="122"/>
  <c r="AO242" i="122"/>
  <c r="AP242" i="122"/>
  <c r="AQ242" i="122"/>
  <c r="AR242" i="122"/>
  <c r="AS242" i="122"/>
  <c r="AT242" i="122"/>
  <c r="AU242" i="122"/>
  <c r="AV242" i="122"/>
  <c r="AW242" i="122"/>
  <c r="AX242" i="122"/>
  <c r="AY242" i="122"/>
  <c r="AZ242" i="122"/>
  <c r="D243" i="122"/>
  <c r="E243" i="122"/>
  <c r="F243" i="122"/>
  <c r="G243" i="122"/>
  <c r="I243" i="122"/>
  <c r="J243" i="122"/>
  <c r="K243" i="122"/>
  <c r="L243" i="122"/>
  <c r="D244" i="122"/>
  <c r="E244" i="122"/>
  <c r="F244" i="122"/>
  <c r="G244" i="122"/>
  <c r="I244" i="122"/>
  <c r="J244" i="122"/>
  <c r="K244" i="122"/>
  <c r="L244" i="122"/>
  <c r="M244" i="122"/>
  <c r="D245" i="122"/>
  <c r="E245" i="122"/>
  <c r="F245" i="122"/>
  <c r="G245" i="122"/>
  <c r="H245" i="122"/>
  <c r="I245" i="122"/>
  <c r="J245" i="122"/>
  <c r="K245" i="122"/>
  <c r="L245" i="122"/>
  <c r="M245" i="122"/>
  <c r="N246" i="122"/>
  <c r="O246" i="122"/>
  <c r="P246" i="122"/>
  <c r="Q246" i="122"/>
  <c r="R246" i="122"/>
  <c r="S246" i="122"/>
  <c r="T246" i="122"/>
  <c r="U246" i="122"/>
  <c r="V246" i="122"/>
  <c r="W246" i="122"/>
  <c r="X246" i="122"/>
  <c r="Y246" i="122"/>
  <c r="Z246" i="122"/>
  <c r="AA246" i="122"/>
  <c r="AB246" i="122"/>
  <c r="AC246" i="122"/>
  <c r="AD246" i="122"/>
  <c r="AE246" i="122"/>
  <c r="AF246" i="122"/>
  <c r="AG246" i="122"/>
  <c r="AH246" i="122"/>
  <c r="AI246" i="122"/>
  <c r="AJ246" i="122"/>
  <c r="AK246" i="122"/>
  <c r="AL246" i="122"/>
  <c r="AM246" i="122"/>
  <c r="AN246" i="122"/>
  <c r="AO246" i="122"/>
  <c r="AP246" i="122"/>
  <c r="AQ246" i="122"/>
  <c r="AR246" i="122"/>
  <c r="AS246" i="122"/>
  <c r="AT246" i="122"/>
  <c r="AU246" i="122"/>
  <c r="AV246" i="122"/>
  <c r="AW246" i="122"/>
  <c r="N235" i="122"/>
  <c r="N237" i="122" s="1"/>
  <c r="O235" i="122"/>
  <c r="O237" i="122" s="1"/>
  <c r="P235" i="122"/>
  <c r="P237" i="122" s="1"/>
  <c r="Q235" i="122"/>
  <c r="R235" i="122"/>
  <c r="S235" i="122"/>
  <c r="T235" i="122"/>
  <c r="U235" i="122"/>
  <c r="V235" i="122"/>
  <c r="W235" i="122"/>
  <c r="X235" i="122"/>
  <c r="Y235" i="122"/>
  <c r="Z235" i="122"/>
  <c r="AA235" i="122"/>
  <c r="AB235" i="122"/>
  <c r="AC235" i="122"/>
  <c r="AD235" i="122"/>
  <c r="AE235" i="122"/>
  <c r="AF235" i="122"/>
  <c r="AG235" i="122"/>
  <c r="AH235" i="122"/>
  <c r="AI235" i="122"/>
  <c r="AJ235" i="122"/>
  <c r="AK235" i="122"/>
  <c r="AL235" i="122"/>
  <c r="AM235" i="122"/>
  <c r="AN235" i="122"/>
  <c r="AO235" i="122"/>
  <c r="AP235" i="122"/>
  <c r="AQ235" i="122"/>
  <c r="AR235" i="122"/>
  <c r="AS235" i="122"/>
  <c r="AT235" i="122"/>
  <c r="AU235" i="122"/>
  <c r="AV235" i="122"/>
  <c r="AW235" i="122"/>
  <c r="AX235" i="122"/>
  <c r="AY235" i="122"/>
  <c r="AZ235" i="122"/>
  <c r="D236" i="122"/>
  <c r="E236" i="122"/>
  <c r="F236" i="122"/>
  <c r="G236" i="122"/>
  <c r="I236" i="122"/>
  <c r="J236" i="122"/>
  <c r="K236" i="122"/>
  <c r="L236" i="122"/>
  <c r="N236" i="122"/>
  <c r="D237" i="122"/>
  <c r="E237" i="122"/>
  <c r="F237" i="122"/>
  <c r="G237" i="122"/>
  <c r="I237" i="122"/>
  <c r="J237" i="122"/>
  <c r="K237" i="122"/>
  <c r="L237" i="122"/>
  <c r="M237" i="122"/>
  <c r="D238" i="122"/>
  <c r="E238" i="122"/>
  <c r="F238" i="122"/>
  <c r="G238" i="122"/>
  <c r="H238" i="122"/>
  <c r="I238" i="122"/>
  <c r="J238" i="122"/>
  <c r="K238" i="122"/>
  <c r="L238" i="122"/>
  <c r="M238" i="122"/>
  <c r="N239" i="122"/>
  <c r="O239" i="122"/>
  <c r="P239" i="122"/>
  <c r="Q239" i="122"/>
  <c r="R239" i="122"/>
  <c r="S239" i="122"/>
  <c r="T239" i="122"/>
  <c r="U239" i="122"/>
  <c r="V239" i="122"/>
  <c r="W239" i="122"/>
  <c r="X239" i="122"/>
  <c r="Y239" i="122"/>
  <c r="Z239" i="122"/>
  <c r="AA239" i="122"/>
  <c r="AB239" i="122"/>
  <c r="AC239" i="122"/>
  <c r="AD239" i="122"/>
  <c r="AE239" i="122"/>
  <c r="AF239" i="122"/>
  <c r="AG239" i="122"/>
  <c r="AH239" i="122"/>
  <c r="AI239" i="122"/>
  <c r="AJ239" i="122"/>
  <c r="AK239" i="122"/>
  <c r="AL239" i="122"/>
  <c r="AM239" i="122"/>
  <c r="AN239" i="122"/>
  <c r="AO239" i="122"/>
  <c r="AP239" i="122"/>
  <c r="AQ239" i="122"/>
  <c r="AR239" i="122"/>
  <c r="AS239" i="122"/>
  <c r="AT239" i="122"/>
  <c r="AU239" i="122"/>
  <c r="AV239" i="122"/>
  <c r="AW239" i="122"/>
  <c r="N228" i="122"/>
  <c r="N230" i="122" s="1"/>
  <c r="O228" i="122"/>
  <c r="O230" i="122" s="1"/>
  <c r="P228" i="122"/>
  <c r="P230" i="122" s="1"/>
  <c r="Q228" i="122"/>
  <c r="R228" i="122"/>
  <c r="S228" i="122"/>
  <c r="T228" i="122"/>
  <c r="U228" i="122"/>
  <c r="V228" i="122"/>
  <c r="W228" i="122"/>
  <c r="X228" i="122"/>
  <c r="Y228" i="122"/>
  <c r="Z228" i="122"/>
  <c r="AA228" i="122"/>
  <c r="AB228" i="122"/>
  <c r="AC228" i="122"/>
  <c r="AD228" i="122"/>
  <c r="AE228" i="122"/>
  <c r="AF228" i="122"/>
  <c r="AG228" i="122"/>
  <c r="AH228" i="122"/>
  <c r="AI228" i="122"/>
  <c r="AJ228" i="122"/>
  <c r="AK228" i="122"/>
  <c r="AL228" i="122"/>
  <c r="AM228" i="122"/>
  <c r="AN228" i="122"/>
  <c r="AO228" i="122"/>
  <c r="AP228" i="122"/>
  <c r="AQ228" i="122"/>
  <c r="AR228" i="122"/>
  <c r="AS228" i="122"/>
  <c r="AT228" i="122"/>
  <c r="AU228" i="122"/>
  <c r="AV228" i="122"/>
  <c r="AW228" i="122"/>
  <c r="AX228" i="122"/>
  <c r="AY228" i="122"/>
  <c r="AZ228" i="122"/>
  <c r="D229" i="122"/>
  <c r="E229" i="122"/>
  <c r="F229" i="122"/>
  <c r="G229" i="122"/>
  <c r="I229" i="122"/>
  <c r="J229" i="122"/>
  <c r="K229" i="122"/>
  <c r="L229" i="122"/>
  <c r="D230" i="122"/>
  <c r="E230" i="122"/>
  <c r="F230" i="122"/>
  <c r="G230" i="122"/>
  <c r="I230" i="122"/>
  <c r="J230" i="122"/>
  <c r="K230" i="122"/>
  <c r="L230" i="122"/>
  <c r="M230" i="122"/>
  <c r="D231" i="122"/>
  <c r="E231" i="122"/>
  <c r="F231" i="122"/>
  <c r="G231" i="122"/>
  <c r="H231" i="122"/>
  <c r="I231" i="122"/>
  <c r="J231" i="122"/>
  <c r="K231" i="122"/>
  <c r="L231" i="122"/>
  <c r="M231" i="122"/>
  <c r="N232" i="122"/>
  <c r="O232" i="122"/>
  <c r="P232" i="122"/>
  <c r="Q232" i="122"/>
  <c r="R232" i="122"/>
  <c r="S232" i="122"/>
  <c r="T232" i="122"/>
  <c r="U232" i="122"/>
  <c r="V232" i="122"/>
  <c r="W232" i="122"/>
  <c r="X232" i="122"/>
  <c r="Y232" i="122"/>
  <c r="Z232" i="122"/>
  <c r="AA232" i="122"/>
  <c r="AB232" i="122"/>
  <c r="AC232" i="122"/>
  <c r="AD232" i="122"/>
  <c r="AE232" i="122"/>
  <c r="AF232" i="122"/>
  <c r="AG232" i="122"/>
  <c r="AH232" i="122"/>
  <c r="AI232" i="122"/>
  <c r="AJ232" i="122"/>
  <c r="AK232" i="122"/>
  <c r="AL232" i="122"/>
  <c r="AM232" i="122"/>
  <c r="AN232" i="122"/>
  <c r="AO232" i="122"/>
  <c r="AP232" i="122"/>
  <c r="AQ232" i="122"/>
  <c r="AR232" i="122"/>
  <c r="AS232" i="122"/>
  <c r="AT232" i="122"/>
  <c r="AU232" i="122"/>
  <c r="AV232" i="122"/>
  <c r="AW232" i="122"/>
  <c r="N221" i="122"/>
  <c r="N222" i="122" s="1"/>
  <c r="O221" i="122"/>
  <c r="O223" i="122" s="1"/>
  <c r="P221" i="122"/>
  <c r="P223" i="122" s="1"/>
  <c r="Q221" i="122"/>
  <c r="R221" i="122"/>
  <c r="S221" i="122"/>
  <c r="T221" i="122"/>
  <c r="U221" i="122"/>
  <c r="V221" i="122"/>
  <c r="W221" i="122"/>
  <c r="X221" i="122"/>
  <c r="Y221" i="122"/>
  <c r="Z221" i="122"/>
  <c r="AA221" i="122"/>
  <c r="AB221" i="122"/>
  <c r="AC221" i="122"/>
  <c r="AD221" i="122"/>
  <c r="AE221" i="122"/>
  <c r="AF221" i="122"/>
  <c r="AG221" i="122"/>
  <c r="AH221" i="122"/>
  <c r="AI221" i="122"/>
  <c r="AJ221" i="122"/>
  <c r="AK221" i="122"/>
  <c r="AL221" i="122"/>
  <c r="AM221" i="122"/>
  <c r="AN221" i="122"/>
  <c r="AO221" i="122"/>
  <c r="AP221" i="122"/>
  <c r="AQ221" i="122"/>
  <c r="AR221" i="122"/>
  <c r="AS221" i="122"/>
  <c r="AT221" i="122"/>
  <c r="AU221" i="122"/>
  <c r="AV221" i="122"/>
  <c r="AW221" i="122"/>
  <c r="AX221" i="122"/>
  <c r="AY221" i="122"/>
  <c r="AZ221" i="122"/>
  <c r="D222" i="122"/>
  <c r="E222" i="122"/>
  <c r="F222" i="122"/>
  <c r="G222" i="122"/>
  <c r="I222" i="122"/>
  <c r="J222" i="122"/>
  <c r="K222" i="122"/>
  <c r="L222" i="122"/>
  <c r="D223" i="122"/>
  <c r="E223" i="122"/>
  <c r="F223" i="122"/>
  <c r="G223" i="122"/>
  <c r="I223" i="122"/>
  <c r="J223" i="122"/>
  <c r="K223" i="122"/>
  <c r="L223" i="122"/>
  <c r="M223" i="122"/>
  <c r="D224" i="122"/>
  <c r="E224" i="122"/>
  <c r="F224" i="122"/>
  <c r="G224" i="122"/>
  <c r="H224" i="122"/>
  <c r="I224" i="122"/>
  <c r="J224" i="122"/>
  <c r="K224" i="122"/>
  <c r="L224" i="122"/>
  <c r="M224" i="122"/>
  <c r="N225" i="122"/>
  <c r="O225" i="122"/>
  <c r="P225" i="122"/>
  <c r="Q225" i="122"/>
  <c r="R225" i="122"/>
  <c r="S225" i="122"/>
  <c r="T225" i="122"/>
  <c r="U225" i="122"/>
  <c r="V225" i="122"/>
  <c r="W225" i="122"/>
  <c r="X225" i="122"/>
  <c r="Y225" i="122"/>
  <c r="Z225" i="122"/>
  <c r="AA225" i="122"/>
  <c r="AB225" i="122"/>
  <c r="AC225" i="122"/>
  <c r="AD225" i="122"/>
  <c r="AE225" i="122"/>
  <c r="AF225" i="122"/>
  <c r="AG225" i="122"/>
  <c r="AH225" i="122"/>
  <c r="AI225" i="122"/>
  <c r="AJ225" i="122"/>
  <c r="AK225" i="122"/>
  <c r="AL225" i="122"/>
  <c r="AM225" i="122"/>
  <c r="AN225" i="122"/>
  <c r="AO225" i="122"/>
  <c r="AP225" i="122"/>
  <c r="AQ225" i="122"/>
  <c r="AR225" i="122"/>
  <c r="AS225" i="122"/>
  <c r="AT225" i="122"/>
  <c r="AU225" i="122"/>
  <c r="AV225" i="122"/>
  <c r="AW225" i="122"/>
  <c r="D212" i="122"/>
  <c r="E212" i="122"/>
  <c r="F212" i="122"/>
  <c r="F214" i="122" s="1"/>
  <c r="G212" i="122"/>
  <c r="H212" i="122"/>
  <c r="I212" i="122"/>
  <c r="J212" i="122"/>
  <c r="K212" i="122"/>
  <c r="L212" i="122"/>
  <c r="M212" i="122"/>
  <c r="N212" i="122"/>
  <c r="O212" i="122"/>
  <c r="P212" i="122"/>
  <c r="Q212" i="122"/>
  <c r="R212" i="122"/>
  <c r="S212" i="122"/>
  <c r="T212" i="122"/>
  <c r="U212" i="122"/>
  <c r="V212" i="122"/>
  <c r="W212" i="122"/>
  <c r="X212" i="122"/>
  <c r="Y212" i="122"/>
  <c r="Z212" i="122"/>
  <c r="AA212" i="122"/>
  <c r="AB212" i="122"/>
  <c r="AC212" i="122"/>
  <c r="AD212" i="122"/>
  <c r="AE212" i="122"/>
  <c r="AF212" i="122"/>
  <c r="AG212" i="122"/>
  <c r="D202" i="122"/>
  <c r="D203" i="122" s="1"/>
  <c r="E202" i="122"/>
  <c r="F202" i="122"/>
  <c r="F204" i="122" s="1"/>
  <c r="G202" i="122"/>
  <c r="H202" i="122"/>
  <c r="I202" i="122"/>
  <c r="J202" i="122"/>
  <c r="K202" i="122"/>
  <c r="L202" i="122"/>
  <c r="M202" i="122"/>
  <c r="N202" i="122"/>
  <c r="O202" i="122"/>
  <c r="P202" i="122"/>
  <c r="Q202" i="122"/>
  <c r="R202" i="122"/>
  <c r="S202" i="122"/>
  <c r="T202" i="122"/>
  <c r="U202" i="122"/>
  <c r="V202" i="122"/>
  <c r="W202" i="122"/>
  <c r="X202" i="122"/>
  <c r="Y202" i="122"/>
  <c r="Z202" i="122"/>
  <c r="AA202" i="122"/>
  <c r="AB202" i="122"/>
  <c r="AC202" i="122"/>
  <c r="AD202" i="122"/>
  <c r="AE202" i="122"/>
  <c r="AF202" i="122"/>
  <c r="AG202" i="122"/>
  <c r="AH202" i="122"/>
  <c r="AI202" i="122"/>
  <c r="AJ202" i="122"/>
  <c r="AK202" i="122"/>
  <c r="AM202" i="122"/>
  <c r="AN202" i="122"/>
  <c r="AO202" i="122"/>
  <c r="AP202" i="122"/>
  <c r="AQ202" i="122"/>
  <c r="AR202" i="122"/>
  <c r="AS202" i="122"/>
  <c r="AT202" i="122"/>
  <c r="AU202" i="122"/>
  <c r="AV202" i="122"/>
  <c r="AW202" i="122"/>
  <c r="AX202" i="122"/>
  <c r="AY202" i="122"/>
  <c r="AZ202" i="122"/>
  <c r="D205" i="122"/>
  <c r="E205" i="122"/>
  <c r="F205" i="122"/>
  <c r="F207" i="122" s="1"/>
  <c r="G205" i="122"/>
  <c r="I205" i="122"/>
  <c r="J205" i="122"/>
  <c r="K205" i="122"/>
  <c r="L205" i="122"/>
  <c r="M205" i="122"/>
  <c r="N205" i="122"/>
  <c r="O205" i="122"/>
  <c r="P205" i="122"/>
  <c r="Q205" i="122"/>
  <c r="S205" i="122"/>
  <c r="T205" i="122"/>
  <c r="U205" i="122"/>
  <c r="V205" i="122"/>
  <c r="X205" i="122"/>
  <c r="Y205" i="122"/>
  <c r="Z205" i="122"/>
  <c r="AA205" i="122"/>
  <c r="AC205" i="122"/>
  <c r="AD205" i="122"/>
  <c r="AE205" i="122"/>
  <c r="AF205" i="122"/>
  <c r="AH205" i="122"/>
  <c r="AI205" i="122"/>
  <c r="AJ205" i="122"/>
  <c r="AK205" i="122"/>
  <c r="AM205" i="122"/>
  <c r="AN205" i="122"/>
  <c r="AO205" i="122"/>
  <c r="AP205" i="122"/>
  <c r="AR205" i="122"/>
  <c r="AS205" i="122"/>
  <c r="AT205" i="122"/>
  <c r="AU205" i="122"/>
  <c r="AW205" i="122"/>
  <c r="AX205" i="122"/>
  <c r="AY205" i="122"/>
  <c r="AZ205" i="122"/>
  <c r="D209" i="122"/>
  <c r="E209" i="122"/>
  <c r="F209" i="122"/>
  <c r="G209" i="122"/>
  <c r="H209" i="122"/>
  <c r="I209" i="122"/>
  <c r="J209" i="122"/>
  <c r="K209" i="122"/>
  <c r="L209" i="122"/>
  <c r="M209" i="122"/>
  <c r="N209" i="122"/>
  <c r="O209" i="122"/>
  <c r="P209" i="122"/>
  <c r="Q209" i="122"/>
  <c r="R209" i="122"/>
  <c r="S209" i="122"/>
  <c r="T209" i="122"/>
  <c r="U209" i="122"/>
  <c r="V209" i="122"/>
  <c r="W209" i="122"/>
  <c r="X209" i="122"/>
  <c r="Y209" i="122"/>
  <c r="Z209" i="122"/>
  <c r="AA209" i="122"/>
  <c r="AB209" i="122"/>
  <c r="AC209" i="122"/>
  <c r="AD209" i="122"/>
  <c r="AE209" i="122"/>
  <c r="AF209" i="122"/>
  <c r="AG209" i="122"/>
  <c r="D192" i="122"/>
  <c r="D194" i="122" s="1"/>
  <c r="E192" i="122"/>
  <c r="F192" i="122"/>
  <c r="F194" i="122" s="1"/>
  <c r="G192" i="122"/>
  <c r="H192" i="122"/>
  <c r="I192" i="122"/>
  <c r="J192" i="122"/>
  <c r="K192" i="122"/>
  <c r="L192" i="122"/>
  <c r="M192" i="122"/>
  <c r="N192" i="122"/>
  <c r="O192" i="122"/>
  <c r="P192" i="122"/>
  <c r="Q192" i="122"/>
  <c r="R192" i="122"/>
  <c r="S192" i="122"/>
  <c r="T192" i="122"/>
  <c r="U192" i="122"/>
  <c r="V192" i="122"/>
  <c r="W192" i="122"/>
  <c r="X192" i="122"/>
  <c r="Y192" i="122"/>
  <c r="Z192" i="122"/>
  <c r="AA192" i="122"/>
  <c r="AB192" i="122"/>
  <c r="AC192" i="122"/>
  <c r="AD192" i="122"/>
  <c r="AE192" i="122"/>
  <c r="AF192" i="122"/>
  <c r="AG192" i="122"/>
  <c r="AY192" i="122"/>
  <c r="AZ192" i="122"/>
  <c r="AY195" i="122"/>
  <c r="AZ195" i="122"/>
  <c r="D199" i="122"/>
  <c r="E199" i="122"/>
  <c r="F199" i="122"/>
  <c r="G199" i="122"/>
  <c r="H199" i="122"/>
  <c r="I199" i="122"/>
  <c r="J199" i="122"/>
  <c r="K199" i="122"/>
  <c r="L199" i="122"/>
  <c r="M199" i="122"/>
  <c r="N199" i="122"/>
  <c r="O199" i="122"/>
  <c r="P199" i="122"/>
  <c r="Q199" i="122"/>
  <c r="R199" i="122"/>
  <c r="S199" i="122"/>
  <c r="T199" i="122"/>
  <c r="U199" i="122"/>
  <c r="V199" i="122"/>
  <c r="W199" i="122"/>
  <c r="X199" i="122"/>
  <c r="Y199" i="122"/>
  <c r="Z199" i="122"/>
  <c r="AA199" i="122"/>
  <c r="AB199" i="122"/>
  <c r="AC199" i="122"/>
  <c r="AD199" i="122"/>
  <c r="AE199" i="122"/>
  <c r="AF199" i="122"/>
  <c r="AG199" i="122"/>
  <c r="D182" i="122"/>
  <c r="E182" i="122"/>
  <c r="F182" i="122"/>
  <c r="G182" i="122"/>
  <c r="H182" i="122"/>
  <c r="I182" i="122"/>
  <c r="J182" i="122"/>
  <c r="K182" i="122"/>
  <c r="L182" i="122"/>
  <c r="M182" i="122"/>
  <c r="N182" i="122"/>
  <c r="O182" i="122"/>
  <c r="P182" i="122"/>
  <c r="Q182" i="122"/>
  <c r="R182" i="122"/>
  <c r="S182" i="122"/>
  <c r="T182" i="122"/>
  <c r="U182" i="122"/>
  <c r="V182" i="122"/>
  <c r="W182" i="122"/>
  <c r="X182" i="122"/>
  <c r="Y182" i="122"/>
  <c r="Z182" i="122"/>
  <c r="AA182" i="122"/>
  <c r="AB182" i="122"/>
  <c r="AC182" i="122"/>
  <c r="AD182" i="122"/>
  <c r="AE182" i="122"/>
  <c r="AF182" i="122"/>
  <c r="AG182" i="122"/>
  <c r="D189" i="122"/>
  <c r="E189" i="122"/>
  <c r="F189" i="122"/>
  <c r="G189" i="122"/>
  <c r="H189" i="122"/>
  <c r="I189" i="122"/>
  <c r="J189" i="122"/>
  <c r="K189" i="122"/>
  <c r="L189" i="122"/>
  <c r="M189" i="122"/>
  <c r="N189" i="122"/>
  <c r="O189" i="122"/>
  <c r="P189" i="122"/>
  <c r="Q189" i="122"/>
  <c r="R189" i="122"/>
  <c r="S189" i="122"/>
  <c r="T189" i="122"/>
  <c r="U189" i="122"/>
  <c r="V189" i="122"/>
  <c r="W189" i="122"/>
  <c r="X189" i="122"/>
  <c r="Y189" i="122"/>
  <c r="Z189" i="122"/>
  <c r="AA189" i="122"/>
  <c r="AB189" i="122"/>
  <c r="AC189" i="122"/>
  <c r="AD189" i="122"/>
  <c r="AE189" i="122"/>
  <c r="AF189" i="122"/>
  <c r="AG189" i="122"/>
  <c r="D175" i="122"/>
  <c r="E175" i="122"/>
  <c r="F175" i="122"/>
  <c r="G175" i="122"/>
  <c r="I175" i="122"/>
  <c r="J175" i="122"/>
  <c r="K175" i="122"/>
  <c r="L175" i="122"/>
  <c r="N175" i="122"/>
  <c r="O175" i="122"/>
  <c r="P175" i="122"/>
  <c r="Q175" i="122"/>
  <c r="S175" i="122"/>
  <c r="T175" i="122"/>
  <c r="U175" i="122"/>
  <c r="V175" i="122"/>
  <c r="X175" i="122"/>
  <c r="Y175" i="122"/>
  <c r="Z175" i="122"/>
  <c r="AA175" i="122"/>
  <c r="AC175" i="122"/>
  <c r="AD175" i="122"/>
  <c r="AE175" i="122"/>
  <c r="AF175" i="122"/>
  <c r="AH175" i="122"/>
  <c r="AI175" i="122"/>
  <c r="AJ175" i="122"/>
  <c r="AK175" i="122"/>
  <c r="AM175" i="122"/>
  <c r="AN175" i="122"/>
  <c r="AO175" i="122"/>
  <c r="AP175" i="122"/>
  <c r="AR175" i="122"/>
  <c r="AS175" i="122"/>
  <c r="AT175" i="122"/>
  <c r="AU175" i="122"/>
  <c r="AW175" i="122"/>
  <c r="AX175" i="122"/>
  <c r="AY175" i="122"/>
  <c r="AZ175" i="122"/>
  <c r="D176" i="122"/>
  <c r="E176" i="122"/>
  <c r="F176" i="122"/>
  <c r="G176" i="122"/>
  <c r="I176" i="122"/>
  <c r="J176" i="122"/>
  <c r="K176" i="122"/>
  <c r="L176" i="122"/>
  <c r="M176" i="122"/>
  <c r="N176" i="122"/>
  <c r="O176" i="122"/>
  <c r="P176" i="122"/>
  <c r="Q176" i="122"/>
  <c r="R176" i="122"/>
  <c r="S176" i="122"/>
  <c r="T176" i="122"/>
  <c r="U176" i="122"/>
  <c r="V176" i="122"/>
  <c r="W176" i="122"/>
  <c r="X176" i="122"/>
  <c r="Y176" i="122"/>
  <c r="Z176" i="122"/>
  <c r="AA176" i="122"/>
  <c r="AB176" i="122"/>
  <c r="AC176" i="122"/>
  <c r="AD176" i="122"/>
  <c r="AE176" i="122"/>
  <c r="AF176" i="122"/>
  <c r="AG176" i="122"/>
  <c r="AH176" i="122"/>
  <c r="AI176" i="122"/>
  <c r="AJ176" i="122"/>
  <c r="AK176" i="122"/>
  <c r="AL176" i="122"/>
  <c r="AM176" i="122"/>
  <c r="AN176" i="122"/>
  <c r="AO176" i="122"/>
  <c r="AP176" i="122"/>
  <c r="AQ176" i="122"/>
  <c r="AR176" i="122"/>
  <c r="AS176" i="122"/>
  <c r="AT176" i="122"/>
  <c r="AU176" i="122"/>
  <c r="AV176" i="122"/>
  <c r="AW176" i="122"/>
  <c r="AX176" i="122"/>
  <c r="AY176" i="122"/>
  <c r="AZ176" i="122"/>
  <c r="BA176" i="122"/>
  <c r="AX178" i="122"/>
  <c r="W179" i="122"/>
  <c r="AB179" i="122"/>
  <c r="AG179" i="122"/>
  <c r="AL179" i="122"/>
  <c r="AQ179" i="122"/>
  <c r="AV179" i="122"/>
  <c r="BA179" i="122"/>
  <c r="D164" i="122"/>
  <c r="D166" i="122" s="1"/>
  <c r="E164" i="122"/>
  <c r="E166" i="122" s="1"/>
  <c r="F164" i="122"/>
  <c r="F166" i="122" s="1"/>
  <c r="G164" i="122"/>
  <c r="H164" i="122"/>
  <c r="I164" i="122"/>
  <c r="J164" i="122"/>
  <c r="K164" i="122"/>
  <c r="L164" i="122"/>
  <c r="M164" i="122"/>
  <c r="N164" i="122"/>
  <c r="O164" i="122"/>
  <c r="P164" i="122"/>
  <c r="Q164" i="122"/>
  <c r="R164" i="122"/>
  <c r="S164" i="122"/>
  <c r="T164" i="122"/>
  <c r="U164" i="122"/>
  <c r="V164" i="122"/>
  <c r="W164" i="122"/>
  <c r="X164" i="122"/>
  <c r="Y164" i="122"/>
  <c r="Z164" i="122"/>
  <c r="AA164" i="122"/>
  <c r="AB164" i="122"/>
  <c r="AC164" i="122"/>
  <c r="AD164" i="122"/>
  <c r="AE164" i="122"/>
  <c r="AF164" i="122"/>
  <c r="AG164" i="122"/>
  <c r="AH164" i="122"/>
  <c r="AI164" i="122"/>
  <c r="AJ164" i="122"/>
  <c r="AK164" i="122"/>
  <c r="AM164" i="122"/>
  <c r="AN164" i="122"/>
  <c r="AO164" i="122"/>
  <c r="AP164" i="122"/>
  <c r="AR164" i="122"/>
  <c r="AS164" i="122"/>
  <c r="AT164" i="122"/>
  <c r="AU164" i="122"/>
  <c r="AW164" i="122"/>
  <c r="AY164" i="122"/>
  <c r="AZ164" i="122"/>
  <c r="D167" i="122"/>
  <c r="D168" i="122" s="1"/>
  <c r="E167" i="122"/>
  <c r="E169" i="122" s="1"/>
  <c r="F167" i="122"/>
  <c r="G167" i="122"/>
  <c r="I167" i="122"/>
  <c r="J167" i="122"/>
  <c r="K167" i="122"/>
  <c r="L167" i="122"/>
  <c r="N167" i="122"/>
  <c r="O167" i="122"/>
  <c r="P167" i="122"/>
  <c r="Q167" i="122"/>
  <c r="S167" i="122"/>
  <c r="T167" i="122"/>
  <c r="U167" i="122"/>
  <c r="V167" i="122"/>
  <c r="X167" i="122"/>
  <c r="Y167" i="122"/>
  <c r="Z167" i="122"/>
  <c r="AA167" i="122"/>
  <c r="AB167" i="122"/>
  <c r="AC167" i="122"/>
  <c r="AD167" i="122"/>
  <c r="AE167" i="122"/>
  <c r="AF167" i="122"/>
  <c r="AG167" i="122"/>
  <c r="AH167" i="122"/>
  <c r="AI167" i="122"/>
  <c r="AJ167" i="122"/>
  <c r="AK167" i="122"/>
  <c r="AL167" i="122"/>
  <c r="AM167" i="122"/>
  <c r="AN167" i="122"/>
  <c r="AO167" i="122"/>
  <c r="AP167" i="122"/>
  <c r="AQ167" i="122"/>
  <c r="AR167" i="122"/>
  <c r="AS167" i="122"/>
  <c r="AT167" i="122"/>
  <c r="AU167" i="122"/>
  <c r="AV167" i="122"/>
  <c r="AW167" i="122"/>
  <c r="AY167" i="122"/>
  <c r="AZ167" i="122"/>
  <c r="D171" i="122"/>
  <c r="E171" i="122"/>
  <c r="F171" i="122"/>
  <c r="G171" i="122"/>
  <c r="H171" i="122"/>
  <c r="I171" i="122"/>
  <c r="J171" i="122"/>
  <c r="K171" i="122"/>
  <c r="L171" i="122"/>
  <c r="M171" i="122"/>
  <c r="N171" i="122"/>
  <c r="O171" i="122"/>
  <c r="P171" i="122"/>
  <c r="Q171" i="122"/>
  <c r="R171" i="122"/>
  <c r="S171" i="122"/>
  <c r="T171" i="122"/>
  <c r="U171" i="122"/>
  <c r="V171" i="122"/>
  <c r="W171" i="122"/>
  <c r="X171" i="122"/>
  <c r="Y171" i="122"/>
  <c r="Z171" i="122"/>
  <c r="AA171" i="122"/>
  <c r="AB171" i="122"/>
  <c r="AC171" i="122"/>
  <c r="AD171" i="122"/>
  <c r="AE171" i="122"/>
  <c r="AF171" i="122"/>
  <c r="AG171" i="122"/>
  <c r="D154" i="122"/>
  <c r="D156" i="122" s="1"/>
  <c r="E154" i="122"/>
  <c r="E156" i="122" s="1"/>
  <c r="F154" i="122"/>
  <c r="G154" i="122"/>
  <c r="H154" i="122"/>
  <c r="I154" i="122"/>
  <c r="J154" i="122"/>
  <c r="K154" i="122"/>
  <c r="L154" i="122"/>
  <c r="M154" i="122"/>
  <c r="N154" i="122"/>
  <c r="O154" i="122"/>
  <c r="P154" i="122"/>
  <c r="Q154" i="122"/>
  <c r="R154" i="122"/>
  <c r="S154" i="122"/>
  <c r="T154" i="122"/>
  <c r="U154" i="122"/>
  <c r="V154" i="122"/>
  <c r="W154" i="122"/>
  <c r="X154" i="122"/>
  <c r="Y154" i="122"/>
  <c r="Z154" i="122"/>
  <c r="AA154" i="122"/>
  <c r="AB154" i="122"/>
  <c r="AC154" i="122"/>
  <c r="AD154" i="122"/>
  <c r="AE154" i="122"/>
  <c r="AF154" i="122"/>
  <c r="AG154" i="122"/>
  <c r="AH154" i="122"/>
  <c r="AI154" i="122"/>
  <c r="AJ154" i="122"/>
  <c r="AK154" i="122"/>
  <c r="AM154" i="122"/>
  <c r="AN154" i="122"/>
  <c r="AO154" i="122"/>
  <c r="AP154" i="122"/>
  <c r="AR154" i="122"/>
  <c r="AS154" i="122"/>
  <c r="AT154" i="122"/>
  <c r="AU154" i="122"/>
  <c r="AV154" i="122"/>
  <c r="AW154" i="122"/>
  <c r="AY154" i="122"/>
  <c r="AZ154" i="122"/>
  <c r="D157" i="122"/>
  <c r="D158" i="122" s="1"/>
  <c r="E157" i="122"/>
  <c r="E159" i="122" s="1"/>
  <c r="F157" i="122"/>
  <c r="G157" i="122"/>
  <c r="H157" i="122"/>
  <c r="I157" i="122"/>
  <c r="J157" i="122"/>
  <c r="K157" i="122"/>
  <c r="L157" i="122"/>
  <c r="M157" i="122"/>
  <c r="N157" i="122"/>
  <c r="O157" i="122"/>
  <c r="P157" i="122"/>
  <c r="Q157" i="122"/>
  <c r="R157" i="122"/>
  <c r="S157" i="122"/>
  <c r="T157" i="122"/>
  <c r="U157" i="122"/>
  <c r="V157" i="122"/>
  <c r="W157" i="122"/>
  <c r="X157" i="122"/>
  <c r="Y157" i="122"/>
  <c r="Z157" i="122"/>
  <c r="AA157" i="122"/>
  <c r="AB157" i="122"/>
  <c r="AC157" i="122"/>
  <c r="AD157" i="122"/>
  <c r="AE157" i="122"/>
  <c r="AF157" i="122"/>
  <c r="AG157" i="122"/>
  <c r="AH157" i="122"/>
  <c r="AI157" i="122"/>
  <c r="AJ157" i="122"/>
  <c r="AK157" i="122"/>
  <c r="AL157" i="122"/>
  <c r="AM157" i="122"/>
  <c r="AN157" i="122"/>
  <c r="AO157" i="122"/>
  <c r="AP157" i="122"/>
  <c r="AQ157" i="122"/>
  <c r="AR157" i="122"/>
  <c r="AS157" i="122"/>
  <c r="AT157" i="122"/>
  <c r="AU157" i="122"/>
  <c r="AV157" i="122"/>
  <c r="AW157" i="122"/>
  <c r="AY157" i="122"/>
  <c r="AZ157" i="122"/>
  <c r="D161" i="122"/>
  <c r="E161" i="122"/>
  <c r="F161" i="122"/>
  <c r="G161" i="122"/>
  <c r="H161" i="122"/>
  <c r="I161" i="122"/>
  <c r="J161" i="122"/>
  <c r="K161" i="122"/>
  <c r="L161" i="122"/>
  <c r="M161" i="122"/>
  <c r="N161" i="122"/>
  <c r="O161" i="122"/>
  <c r="P161" i="122"/>
  <c r="Q161" i="122"/>
  <c r="R161" i="122"/>
  <c r="S161" i="122"/>
  <c r="T161" i="122"/>
  <c r="U161" i="122"/>
  <c r="V161" i="122"/>
  <c r="W161" i="122"/>
  <c r="X161" i="122"/>
  <c r="Y161" i="122"/>
  <c r="Z161" i="122"/>
  <c r="AA161" i="122"/>
  <c r="AB161" i="122"/>
  <c r="AC161" i="122"/>
  <c r="AD161" i="122"/>
  <c r="AE161" i="122"/>
  <c r="AF161" i="122"/>
  <c r="AG161" i="122"/>
  <c r="D144" i="122"/>
  <c r="E144" i="122"/>
  <c r="F144" i="122"/>
  <c r="F146" i="122" s="1"/>
  <c r="G144" i="122"/>
  <c r="H144" i="122"/>
  <c r="I144" i="122"/>
  <c r="J144" i="122"/>
  <c r="K144" i="122"/>
  <c r="L144" i="122"/>
  <c r="M144" i="122"/>
  <c r="N144" i="122"/>
  <c r="O144" i="122"/>
  <c r="P144" i="122"/>
  <c r="Q144" i="122"/>
  <c r="R144" i="122"/>
  <c r="S144" i="122"/>
  <c r="T144" i="122"/>
  <c r="U144" i="122"/>
  <c r="V144" i="122"/>
  <c r="W144" i="122"/>
  <c r="X144" i="122"/>
  <c r="Y144" i="122"/>
  <c r="Z144" i="122"/>
  <c r="AA144" i="122"/>
  <c r="AB144" i="122"/>
  <c r="AC144" i="122"/>
  <c r="AD144" i="122"/>
  <c r="AE144" i="122"/>
  <c r="AF144" i="122"/>
  <c r="AG144" i="122"/>
  <c r="AH144" i="122"/>
  <c r="AI144" i="122"/>
  <c r="AJ144" i="122"/>
  <c r="AK144" i="122"/>
  <c r="AM144" i="122"/>
  <c r="AN144" i="122"/>
  <c r="AO144" i="122"/>
  <c r="AP144" i="122"/>
  <c r="AR144" i="122"/>
  <c r="AS144" i="122"/>
  <c r="AT144" i="122"/>
  <c r="AU144" i="122"/>
  <c r="AW144" i="122"/>
  <c r="AY144" i="122"/>
  <c r="AZ144" i="122"/>
  <c r="D147" i="122"/>
  <c r="E147" i="122"/>
  <c r="E149" i="122" s="1"/>
  <c r="F147" i="122"/>
  <c r="G147" i="122"/>
  <c r="H147" i="122"/>
  <c r="I147" i="122"/>
  <c r="J147" i="122"/>
  <c r="K147" i="122"/>
  <c r="L147" i="122"/>
  <c r="M147" i="122"/>
  <c r="N147" i="122"/>
  <c r="O147" i="122"/>
  <c r="P147" i="122"/>
  <c r="Q147" i="122"/>
  <c r="R147" i="122"/>
  <c r="S147" i="122"/>
  <c r="T147" i="122"/>
  <c r="U147" i="122"/>
  <c r="V147" i="122"/>
  <c r="W147" i="122"/>
  <c r="X147" i="122"/>
  <c r="Y147" i="122"/>
  <c r="Z147" i="122"/>
  <c r="AA147" i="122"/>
  <c r="AB147" i="122"/>
  <c r="AC147" i="122"/>
  <c r="AD147" i="122"/>
  <c r="AE147" i="122"/>
  <c r="AF147" i="122"/>
  <c r="AG147" i="122"/>
  <c r="AH147" i="122"/>
  <c r="AI147" i="122"/>
  <c r="AJ147" i="122"/>
  <c r="AK147" i="122"/>
  <c r="AL147" i="122"/>
  <c r="AM147" i="122"/>
  <c r="AN147" i="122"/>
  <c r="AO147" i="122"/>
  <c r="AP147" i="122"/>
  <c r="AQ147" i="122"/>
  <c r="AR147" i="122"/>
  <c r="AS147" i="122"/>
  <c r="AT147" i="122"/>
  <c r="AU147" i="122"/>
  <c r="AV147" i="122"/>
  <c r="AW147" i="122"/>
  <c r="AY147" i="122"/>
  <c r="AZ147" i="122"/>
  <c r="D151" i="122"/>
  <c r="E151" i="122"/>
  <c r="F151" i="122"/>
  <c r="G151" i="122"/>
  <c r="H151" i="122"/>
  <c r="I151" i="122"/>
  <c r="J151" i="122"/>
  <c r="K151" i="122"/>
  <c r="L151" i="122"/>
  <c r="M151" i="122"/>
  <c r="N151" i="122"/>
  <c r="O151" i="122"/>
  <c r="P151" i="122"/>
  <c r="Q151" i="122"/>
  <c r="R151" i="122"/>
  <c r="S151" i="122"/>
  <c r="T151" i="122"/>
  <c r="U151" i="122"/>
  <c r="V151" i="122"/>
  <c r="W151" i="122"/>
  <c r="X151" i="122"/>
  <c r="Y151" i="122"/>
  <c r="Z151" i="122"/>
  <c r="AA151" i="122"/>
  <c r="AB151" i="122"/>
  <c r="AC151" i="122"/>
  <c r="AD151" i="122"/>
  <c r="AE151" i="122"/>
  <c r="AF151" i="122"/>
  <c r="AG151" i="122"/>
  <c r="D134" i="122"/>
  <c r="E134" i="122"/>
  <c r="E136" i="122" s="1"/>
  <c r="F134" i="122"/>
  <c r="G134" i="122"/>
  <c r="H134" i="122"/>
  <c r="I134" i="122"/>
  <c r="J134" i="122"/>
  <c r="K134" i="122"/>
  <c r="L134" i="122"/>
  <c r="M134" i="122"/>
  <c r="N134" i="122"/>
  <c r="O134" i="122"/>
  <c r="P134" i="122"/>
  <c r="Q134" i="122"/>
  <c r="R134" i="122"/>
  <c r="S134" i="122"/>
  <c r="T134" i="122"/>
  <c r="U134" i="122"/>
  <c r="V134" i="122"/>
  <c r="W134" i="122"/>
  <c r="X134" i="122"/>
  <c r="Y134" i="122"/>
  <c r="Z134" i="122"/>
  <c r="AA134" i="122"/>
  <c r="AB134" i="122"/>
  <c r="AC134" i="122"/>
  <c r="AD134" i="122"/>
  <c r="AE134" i="122"/>
  <c r="AF134" i="122"/>
  <c r="AG134" i="122"/>
  <c r="AH134" i="122"/>
  <c r="AI134" i="122"/>
  <c r="AJ134" i="122"/>
  <c r="AK134" i="122"/>
  <c r="AM134" i="122"/>
  <c r="AN134" i="122"/>
  <c r="AO134" i="122"/>
  <c r="AP134" i="122"/>
  <c r="AR134" i="122"/>
  <c r="AS134" i="122"/>
  <c r="AT134" i="122"/>
  <c r="AU134" i="122"/>
  <c r="AW134" i="122"/>
  <c r="AY134" i="122"/>
  <c r="AZ134" i="122"/>
  <c r="D137" i="122"/>
  <c r="E137" i="122"/>
  <c r="E139" i="122" s="1"/>
  <c r="F137" i="122"/>
  <c r="G137" i="122"/>
  <c r="H137" i="122"/>
  <c r="I137" i="122"/>
  <c r="J137" i="122"/>
  <c r="K137" i="122"/>
  <c r="L137" i="122"/>
  <c r="M137" i="122"/>
  <c r="N137" i="122"/>
  <c r="O137" i="122"/>
  <c r="P137" i="122"/>
  <c r="Q137" i="122"/>
  <c r="R137" i="122"/>
  <c r="S137" i="122"/>
  <c r="T137" i="122"/>
  <c r="U137" i="122"/>
  <c r="V137" i="122"/>
  <c r="W137" i="122"/>
  <c r="X137" i="122"/>
  <c r="Y137" i="122"/>
  <c r="Z137" i="122"/>
  <c r="AA137" i="122"/>
  <c r="AB137" i="122"/>
  <c r="AC137" i="122"/>
  <c r="AD137" i="122"/>
  <c r="AE137" i="122"/>
  <c r="AF137" i="122"/>
  <c r="AG137" i="122"/>
  <c r="AH137" i="122"/>
  <c r="AI137" i="122"/>
  <c r="AJ137" i="122"/>
  <c r="AK137" i="122"/>
  <c r="AL137" i="122"/>
  <c r="AM137" i="122"/>
  <c r="AN137" i="122"/>
  <c r="AO137" i="122"/>
  <c r="AP137" i="122"/>
  <c r="AQ137" i="122"/>
  <c r="AR137" i="122"/>
  <c r="AS137" i="122"/>
  <c r="AT137" i="122"/>
  <c r="AU137" i="122"/>
  <c r="AV137" i="122"/>
  <c r="AW137" i="122"/>
  <c r="AY137" i="122"/>
  <c r="AZ137" i="122"/>
  <c r="D141" i="122"/>
  <c r="E141" i="122"/>
  <c r="F141" i="122"/>
  <c r="G141" i="122"/>
  <c r="H141" i="122"/>
  <c r="I141" i="122"/>
  <c r="J141" i="122"/>
  <c r="K141" i="122"/>
  <c r="L141" i="122"/>
  <c r="M141" i="122"/>
  <c r="N141" i="122"/>
  <c r="O141" i="122"/>
  <c r="P141" i="122"/>
  <c r="Q141" i="122"/>
  <c r="R141" i="122"/>
  <c r="S141" i="122"/>
  <c r="T141" i="122"/>
  <c r="U141" i="122"/>
  <c r="V141" i="122"/>
  <c r="W141" i="122"/>
  <c r="X141" i="122"/>
  <c r="Y141" i="122"/>
  <c r="Z141" i="122"/>
  <c r="AA141" i="122"/>
  <c r="AB141" i="122"/>
  <c r="AC141" i="122"/>
  <c r="AD141" i="122"/>
  <c r="AE141" i="122"/>
  <c r="AF141" i="122"/>
  <c r="AG141" i="122"/>
  <c r="D124" i="122"/>
  <c r="E124" i="122"/>
  <c r="F124" i="122"/>
  <c r="G124" i="122"/>
  <c r="H124" i="122"/>
  <c r="I124" i="122"/>
  <c r="J124" i="122"/>
  <c r="K124" i="122"/>
  <c r="L124" i="122"/>
  <c r="M124" i="122"/>
  <c r="N124" i="122"/>
  <c r="O124" i="122"/>
  <c r="P124" i="122"/>
  <c r="Q124" i="122"/>
  <c r="R124" i="122"/>
  <c r="S124" i="122"/>
  <c r="T124" i="122"/>
  <c r="U124" i="122"/>
  <c r="V124" i="122"/>
  <c r="W124" i="122"/>
  <c r="X124" i="122"/>
  <c r="Y124" i="122"/>
  <c r="Z124" i="122"/>
  <c r="AA124" i="122"/>
  <c r="AB124" i="122"/>
  <c r="AC124" i="122"/>
  <c r="AD124" i="122"/>
  <c r="AE124" i="122"/>
  <c r="AF124" i="122"/>
  <c r="AG124" i="122"/>
  <c r="AH124" i="122"/>
  <c r="AI124" i="122"/>
  <c r="AJ124" i="122"/>
  <c r="AK124" i="122"/>
  <c r="AM124" i="122"/>
  <c r="AN124" i="122"/>
  <c r="AO124" i="122"/>
  <c r="AP124" i="122"/>
  <c r="AR124" i="122"/>
  <c r="AS124" i="122"/>
  <c r="AT124" i="122"/>
  <c r="AU124" i="122"/>
  <c r="AW124" i="122"/>
  <c r="AY124" i="122"/>
  <c r="AZ124" i="122"/>
  <c r="D127" i="122"/>
  <c r="D129" i="122" s="1"/>
  <c r="E127" i="122"/>
  <c r="E129" i="122" s="1"/>
  <c r="F127" i="122"/>
  <c r="G127" i="122"/>
  <c r="H127" i="122"/>
  <c r="I127" i="122"/>
  <c r="J127" i="122"/>
  <c r="K127" i="122"/>
  <c r="L127" i="122"/>
  <c r="M127" i="122"/>
  <c r="N127" i="122"/>
  <c r="O127" i="122"/>
  <c r="P127" i="122"/>
  <c r="Q127" i="122"/>
  <c r="R127" i="122"/>
  <c r="S127" i="122"/>
  <c r="T127" i="122"/>
  <c r="U127" i="122"/>
  <c r="V127" i="122"/>
  <c r="W127" i="122"/>
  <c r="X127" i="122"/>
  <c r="Y127" i="122"/>
  <c r="Z127" i="122"/>
  <c r="AA127" i="122"/>
  <c r="AB127" i="122"/>
  <c r="AC127" i="122"/>
  <c r="AD127" i="122"/>
  <c r="AE127" i="122"/>
  <c r="AF127" i="122"/>
  <c r="AG127" i="122"/>
  <c r="AH127" i="122"/>
  <c r="AI127" i="122"/>
  <c r="AJ127" i="122"/>
  <c r="AK127" i="122"/>
  <c r="AL127" i="122"/>
  <c r="AM127" i="122"/>
  <c r="AN127" i="122"/>
  <c r="AO127" i="122"/>
  <c r="AP127" i="122"/>
  <c r="AQ127" i="122"/>
  <c r="AR127" i="122"/>
  <c r="AS127" i="122"/>
  <c r="AT127" i="122"/>
  <c r="AU127" i="122"/>
  <c r="AV127" i="122"/>
  <c r="AW127" i="122"/>
  <c r="AY127" i="122"/>
  <c r="AZ127" i="122"/>
  <c r="D131" i="122"/>
  <c r="E131" i="122"/>
  <c r="F131" i="122"/>
  <c r="G131" i="122"/>
  <c r="H131" i="122"/>
  <c r="I131" i="122"/>
  <c r="J131" i="122"/>
  <c r="K131" i="122"/>
  <c r="L131" i="122"/>
  <c r="M131" i="122"/>
  <c r="N131" i="122"/>
  <c r="O131" i="122"/>
  <c r="P131" i="122"/>
  <c r="Q131" i="122"/>
  <c r="R131" i="122"/>
  <c r="S131" i="122"/>
  <c r="T131" i="122"/>
  <c r="U131" i="122"/>
  <c r="V131" i="122"/>
  <c r="W131" i="122"/>
  <c r="X131" i="122"/>
  <c r="Y131" i="122"/>
  <c r="Z131" i="122"/>
  <c r="AA131" i="122"/>
  <c r="AB131" i="122"/>
  <c r="AC131" i="122"/>
  <c r="AD131" i="122"/>
  <c r="AE131" i="122"/>
  <c r="AF131" i="122"/>
  <c r="AG131" i="122"/>
  <c r="D114" i="122"/>
  <c r="D116" i="122" s="1"/>
  <c r="E114" i="122"/>
  <c r="E116" i="122" s="1"/>
  <c r="F114" i="122"/>
  <c r="G114" i="122"/>
  <c r="H114" i="122"/>
  <c r="I114" i="122"/>
  <c r="J114" i="122"/>
  <c r="K114" i="122"/>
  <c r="L114" i="122"/>
  <c r="M114" i="122"/>
  <c r="N114" i="122"/>
  <c r="O114" i="122"/>
  <c r="P114" i="122"/>
  <c r="Q114" i="122"/>
  <c r="R114" i="122"/>
  <c r="S114" i="122"/>
  <c r="T114" i="122"/>
  <c r="U114" i="122"/>
  <c r="V114" i="122"/>
  <c r="W114" i="122"/>
  <c r="X114" i="122"/>
  <c r="Y114" i="122"/>
  <c r="Z114" i="122"/>
  <c r="AA114" i="122"/>
  <c r="AB114" i="122"/>
  <c r="AC114" i="122"/>
  <c r="AD114" i="122"/>
  <c r="AE114" i="122"/>
  <c r="AF114" i="122"/>
  <c r="AG114" i="122"/>
  <c r="AH114" i="122"/>
  <c r="AI114" i="122"/>
  <c r="AJ114" i="122"/>
  <c r="AK114" i="122"/>
  <c r="AM114" i="122"/>
  <c r="AN114" i="122"/>
  <c r="AO114" i="122"/>
  <c r="AP114" i="122"/>
  <c r="AR114" i="122"/>
  <c r="AS114" i="122"/>
  <c r="AT114" i="122"/>
  <c r="AU114" i="122"/>
  <c r="AW114" i="122"/>
  <c r="AY114" i="122"/>
  <c r="AZ114" i="122"/>
  <c r="X117" i="122"/>
  <c r="Y117" i="122"/>
  <c r="Z117" i="122"/>
  <c r="AA117" i="122"/>
  <c r="AB117" i="122"/>
  <c r="AC117" i="122"/>
  <c r="AD117" i="122"/>
  <c r="AE117" i="122"/>
  <c r="AF117" i="122"/>
  <c r="AG117" i="122"/>
  <c r="AH117" i="122"/>
  <c r="AI117" i="122"/>
  <c r="AJ117" i="122"/>
  <c r="AK117" i="122"/>
  <c r="AL117" i="122"/>
  <c r="AM117" i="122"/>
  <c r="AN117" i="122"/>
  <c r="AO117" i="122"/>
  <c r="AP117" i="122"/>
  <c r="AQ117" i="122"/>
  <c r="AR117" i="122"/>
  <c r="AS117" i="122"/>
  <c r="AT117" i="122"/>
  <c r="AU117" i="122"/>
  <c r="AV117" i="122"/>
  <c r="AW117" i="122"/>
  <c r="AY117" i="122"/>
  <c r="AZ117" i="122"/>
  <c r="D121" i="122"/>
  <c r="E121" i="122"/>
  <c r="F121" i="122"/>
  <c r="G121" i="122"/>
  <c r="H121" i="122"/>
  <c r="I121" i="122"/>
  <c r="J121" i="122"/>
  <c r="K121" i="122"/>
  <c r="L121" i="122"/>
  <c r="M121" i="122"/>
  <c r="N121" i="122"/>
  <c r="O121" i="122"/>
  <c r="P121" i="122"/>
  <c r="Q121" i="122"/>
  <c r="R121" i="122"/>
  <c r="S121" i="122"/>
  <c r="T121" i="122"/>
  <c r="U121" i="122"/>
  <c r="V121" i="122"/>
  <c r="W121" i="122"/>
  <c r="X121" i="122"/>
  <c r="Y121" i="122"/>
  <c r="Z121" i="122"/>
  <c r="AA121" i="122"/>
  <c r="AB121" i="122"/>
  <c r="AC121" i="122"/>
  <c r="AD121" i="122"/>
  <c r="AE121" i="122"/>
  <c r="AF121" i="122"/>
  <c r="AG121" i="122"/>
  <c r="D104" i="122"/>
  <c r="E104" i="122"/>
  <c r="E106" i="122" s="1"/>
  <c r="F104" i="122"/>
  <c r="F106" i="122" s="1"/>
  <c r="G104" i="122"/>
  <c r="H104" i="122"/>
  <c r="I104" i="122"/>
  <c r="J104" i="122"/>
  <c r="K104" i="122"/>
  <c r="L104" i="122"/>
  <c r="M104" i="122"/>
  <c r="N104" i="122"/>
  <c r="O104" i="122"/>
  <c r="P104" i="122"/>
  <c r="Q104" i="122"/>
  <c r="R104" i="122"/>
  <c r="S104" i="122"/>
  <c r="T104" i="122"/>
  <c r="U104" i="122"/>
  <c r="V104" i="122"/>
  <c r="W104" i="122"/>
  <c r="X104" i="122"/>
  <c r="Y104" i="122"/>
  <c r="Z104" i="122"/>
  <c r="AA104" i="122"/>
  <c r="AB104" i="122"/>
  <c r="AC104" i="122"/>
  <c r="AD104" i="122"/>
  <c r="AE104" i="122"/>
  <c r="AF104" i="122"/>
  <c r="AG104" i="122"/>
  <c r="AH104" i="122"/>
  <c r="AI104" i="122"/>
  <c r="AJ104" i="122"/>
  <c r="AK104" i="122"/>
  <c r="AM104" i="122"/>
  <c r="AN104" i="122"/>
  <c r="AO104" i="122"/>
  <c r="AP104" i="122"/>
  <c r="AR104" i="122"/>
  <c r="AS104" i="122"/>
  <c r="AT104" i="122"/>
  <c r="AU104" i="122"/>
  <c r="AW104" i="122"/>
  <c r="AX104" i="122"/>
  <c r="AY104" i="122"/>
  <c r="AZ104" i="122"/>
  <c r="D107" i="122"/>
  <c r="D108" i="122" s="1"/>
  <c r="E107" i="122"/>
  <c r="E109" i="122" s="1"/>
  <c r="F107" i="122"/>
  <c r="G107" i="122"/>
  <c r="I107" i="122"/>
  <c r="J107" i="122"/>
  <c r="K107" i="122"/>
  <c r="L107" i="122"/>
  <c r="N107" i="122"/>
  <c r="O107" i="122"/>
  <c r="P107" i="122"/>
  <c r="Q107" i="122"/>
  <c r="S107" i="122"/>
  <c r="T107" i="122"/>
  <c r="U107" i="122"/>
  <c r="V107" i="122"/>
  <c r="X107" i="122"/>
  <c r="Y107" i="122"/>
  <c r="Z107" i="122"/>
  <c r="AA107" i="122"/>
  <c r="AB107" i="122"/>
  <c r="AC107" i="122"/>
  <c r="AD107" i="122"/>
  <c r="AE107" i="122"/>
  <c r="AF107" i="122"/>
  <c r="AG107" i="122"/>
  <c r="AH107" i="122"/>
  <c r="AI107" i="122"/>
  <c r="AJ107" i="122"/>
  <c r="AK107" i="122"/>
  <c r="AL107" i="122"/>
  <c r="AM107" i="122"/>
  <c r="AN107" i="122"/>
  <c r="AO107" i="122"/>
  <c r="AP107" i="122"/>
  <c r="AQ107" i="122"/>
  <c r="AR107" i="122"/>
  <c r="AS107" i="122"/>
  <c r="AT107" i="122"/>
  <c r="AU107" i="122"/>
  <c r="AV107" i="122"/>
  <c r="AW107" i="122"/>
  <c r="AY107" i="122"/>
  <c r="AZ107" i="122"/>
  <c r="D111" i="122"/>
  <c r="E111" i="122"/>
  <c r="F111" i="122"/>
  <c r="G111" i="122"/>
  <c r="H111" i="122"/>
  <c r="I111" i="122"/>
  <c r="J111" i="122"/>
  <c r="K111" i="122"/>
  <c r="L111" i="122"/>
  <c r="M111" i="122"/>
  <c r="N111" i="122"/>
  <c r="O111" i="122"/>
  <c r="P111" i="122"/>
  <c r="Q111" i="122"/>
  <c r="R111" i="122"/>
  <c r="S111" i="122"/>
  <c r="T111" i="122"/>
  <c r="U111" i="122"/>
  <c r="V111" i="122"/>
  <c r="W111" i="122"/>
  <c r="X111" i="122"/>
  <c r="Y111" i="122"/>
  <c r="Z111" i="122"/>
  <c r="AA111" i="122"/>
  <c r="AB111" i="122"/>
  <c r="AC111" i="122"/>
  <c r="AD111" i="122"/>
  <c r="AE111" i="122"/>
  <c r="AF111" i="122"/>
  <c r="AG111" i="122"/>
  <c r="D94" i="122"/>
  <c r="D95" i="122" s="1"/>
  <c r="E94" i="122"/>
  <c r="E96" i="122" s="1"/>
  <c r="F94" i="122"/>
  <c r="G94" i="122"/>
  <c r="G96" i="122" s="1"/>
  <c r="H94" i="122"/>
  <c r="I94" i="122"/>
  <c r="J94" i="122"/>
  <c r="K94" i="122"/>
  <c r="L94" i="122"/>
  <c r="M94" i="122"/>
  <c r="N94" i="122"/>
  <c r="O94" i="122"/>
  <c r="P94" i="122"/>
  <c r="Q94" i="122"/>
  <c r="R94" i="122"/>
  <c r="S94" i="122"/>
  <c r="T94" i="122"/>
  <c r="U94" i="122"/>
  <c r="V94" i="122"/>
  <c r="W94" i="122"/>
  <c r="X94" i="122"/>
  <c r="Y94" i="122"/>
  <c r="Z94" i="122"/>
  <c r="AA94" i="122"/>
  <c r="AB94" i="122"/>
  <c r="AC94" i="122"/>
  <c r="AD94" i="122"/>
  <c r="AE94" i="122"/>
  <c r="AF94" i="122"/>
  <c r="AG94" i="122"/>
  <c r="AH94" i="122"/>
  <c r="AI94" i="122"/>
  <c r="AJ94" i="122"/>
  <c r="AK94" i="122"/>
  <c r="AM94" i="122"/>
  <c r="AN94" i="122"/>
  <c r="AO94" i="122"/>
  <c r="AP94" i="122"/>
  <c r="AR94" i="122"/>
  <c r="AS94" i="122"/>
  <c r="AT94" i="122"/>
  <c r="AU94" i="122"/>
  <c r="AW94" i="122"/>
  <c r="AY94" i="122"/>
  <c r="AZ94" i="122"/>
  <c r="D97" i="122"/>
  <c r="E97" i="122"/>
  <c r="E99" i="122" s="1"/>
  <c r="F97" i="122"/>
  <c r="G97" i="122"/>
  <c r="I97" i="122"/>
  <c r="J97" i="122"/>
  <c r="K97" i="122"/>
  <c r="L97" i="122"/>
  <c r="N97" i="122"/>
  <c r="O97" i="122"/>
  <c r="P97" i="122"/>
  <c r="Q97" i="122"/>
  <c r="S97" i="122"/>
  <c r="T97" i="122"/>
  <c r="U97" i="122"/>
  <c r="V97" i="122"/>
  <c r="X97" i="122"/>
  <c r="Y97" i="122"/>
  <c r="Z97" i="122"/>
  <c r="AA97" i="122"/>
  <c r="AB97" i="122"/>
  <c r="AC97" i="122"/>
  <c r="AD97" i="122"/>
  <c r="AE97" i="122"/>
  <c r="AF97" i="122"/>
  <c r="AG97" i="122"/>
  <c r="AH97" i="122"/>
  <c r="AI97" i="122"/>
  <c r="AJ97" i="122"/>
  <c r="AK97" i="122"/>
  <c r="AL97" i="122"/>
  <c r="AM97" i="122"/>
  <c r="AN97" i="122"/>
  <c r="AO97" i="122"/>
  <c r="AP97" i="122"/>
  <c r="AQ97" i="122"/>
  <c r="AR97" i="122"/>
  <c r="AS97" i="122"/>
  <c r="AT97" i="122"/>
  <c r="AU97" i="122"/>
  <c r="AV97" i="122"/>
  <c r="AW97" i="122"/>
  <c r="AY97" i="122"/>
  <c r="AZ97" i="122"/>
  <c r="D101" i="122"/>
  <c r="E101" i="122"/>
  <c r="F101" i="122"/>
  <c r="G101" i="122"/>
  <c r="H101" i="122"/>
  <c r="I101" i="122"/>
  <c r="J101" i="122"/>
  <c r="K101" i="122"/>
  <c r="L101" i="122"/>
  <c r="M101" i="122"/>
  <c r="N101" i="122"/>
  <c r="O101" i="122"/>
  <c r="P101" i="122"/>
  <c r="Q101" i="122"/>
  <c r="R101" i="122"/>
  <c r="S101" i="122"/>
  <c r="T101" i="122"/>
  <c r="U101" i="122"/>
  <c r="V101" i="122"/>
  <c r="W101" i="122"/>
  <c r="X101" i="122"/>
  <c r="Y101" i="122"/>
  <c r="Z101" i="122"/>
  <c r="AA101" i="122"/>
  <c r="AB101" i="122"/>
  <c r="AC101" i="122"/>
  <c r="AD101" i="122"/>
  <c r="AE101" i="122"/>
  <c r="AF101" i="122"/>
  <c r="AG101" i="122"/>
  <c r="BA91" i="122"/>
  <c r="BA87" i="122"/>
  <c r="G89" i="122"/>
  <c r="F89" i="122"/>
  <c r="D89" i="122"/>
  <c r="E86" i="122"/>
  <c r="D86" i="122"/>
  <c r="D74" i="122"/>
  <c r="D75" i="122" s="1"/>
  <c r="E74" i="122"/>
  <c r="F74" i="122"/>
  <c r="H74" i="122"/>
  <c r="I74" i="122"/>
  <c r="I75" i="122" s="1"/>
  <c r="J74" i="122"/>
  <c r="K74" i="122"/>
  <c r="L74" i="122"/>
  <c r="M74" i="122"/>
  <c r="N74" i="122"/>
  <c r="O74" i="122"/>
  <c r="P74" i="122"/>
  <c r="Q74" i="122"/>
  <c r="R74" i="122"/>
  <c r="S74" i="122"/>
  <c r="T74" i="122"/>
  <c r="U74" i="122"/>
  <c r="V74" i="122"/>
  <c r="W74" i="122"/>
  <c r="X74" i="122"/>
  <c r="Y74" i="122"/>
  <c r="Z74" i="122"/>
  <c r="AA74" i="122"/>
  <c r="AB74" i="122"/>
  <c r="AC74" i="122"/>
  <c r="AD74" i="122"/>
  <c r="AE74" i="122"/>
  <c r="AF74" i="122"/>
  <c r="AG74" i="122"/>
  <c r="AH74" i="122"/>
  <c r="AI74" i="122"/>
  <c r="AJ74" i="122"/>
  <c r="AK74" i="122"/>
  <c r="AM74" i="122"/>
  <c r="AN74" i="122"/>
  <c r="AO74" i="122"/>
  <c r="AP74" i="122"/>
  <c r="AR74" i="122"/>
  <c r="AS74" i="122"/>
  <c r="AT74" i="122"/>
  <c r="AU74" i="122"/>
  <c r="AW74" i="122"/>
  <c r="AY74" i="122"/>
  <c r="AZ74" i="122"/>
  <c r="D77" i="122"/>
  <c r="E79" i="122"/>
  <c r="F77" i="122"/>
  <c r="I77" i="122"/>
  <c r="J77" i="122"/>
  <c r="K77" i="122"/>
  <c r="L77" i="122"/>
  <c r="N77" i="122"/>
  <c r="O77" i="122"/>
  <c r="P77" i="122"/>
  <c r="Q77" i="122"/>
  <c r="S77" i="122"/>
  <c r="T77" i="122"/>
  <c r="U77" i="122"/>
  <c r="V77" i="122"/>
  <c r="X77" i="122"/>
  <c r="Y77" i="122"/>
  <c r="Z77" i="122"/>
  <c r="AA77" i="122"/>
  <c r="AB77" i="122"/>
  <c r="AC77" i="122"/>
  <c r="AD77" i="122"/>
  <c r="AE77" i="122"/>
  <c r="AF77" i="122"/>
  <c r="AG77" i="122"/>
  <c r="AH77" i="122"/>
  <c r="AI77" i="122"/>
  <c r="AJ77" i="122"/>
  <c r="AK77" i="122"/>
  <c r="AL77" i="122"/>
  <c r="AM77" i="122"/>
  <c r="AN77" i="122"/>
  <c r="AO77" i="122"/>
  <c r="AP77" i="122"/>
  <c r="AQ77" i="122"/>
  <c r="AR77" i="122"/>
  <c r="AS77" i="122"/>
  <c r="AT77" i="122"/>
  <c r="AU77" i="122"/>
  <c r="AV77" i="122"/>
  <c r="AW77" i="122"/>
  <c r="AY77" i="122"/>
  <c r="AZ77" i="122"/>
  <c r="D81" i="122"/>
  <c r="E81" i="122"/>
  <c r="F81" i="122"/>
  <c r="G81" i="122"/>
  <c r="H81" i="122"/>
  <c r="I81" i="122"/>
  <c r="J81" i="122"/>
  <c r="K81" i="122"/>
  <c r="L81" i="122"/>
  <c r="M81" i="122"/>
  <c r="N81" i="122"/>
  <c r="O81" i="122"/>
  <c r="P81" i="122"/>
  <c r="Q81" i="122"/>
  <c r="R81" i="122"/>
  <c r="S81" i="122"/>
  <c r="T81" i="122"/>
  <c r="U81" i="122"/>
  <c r="V81" i="122"/>
  <c r="W81" i="122"/>
  <c r="X81" i="122"/>
  <c r="Y81" i="122"/>
  <c r="Z81" i="122"/>
  <c r="AA81" i="122"/>
  <c r="AB81" i="122"/>
  <c r="AC81" i="122"/>
  <c r="AD81" i="122"/>
  <c r="AE81" i="122"/>
  <c r="AF81" i="122"/>
  <c r="AG81" i="122"/>
  <c r="D64" i="122"/>
  <c r="D66" i="122" s="1"/>
  <c r="E64" i="122"/>
  <c r="E66" i="122" s="1"/>
  <c r="F64" i="122"/>
  <c r="G64" i="122"/>
  <c r="H64" i="122"/>
  <c r="I64" i="122"/>
  <c r="J64" i="122"/>
  <c r="K64" i="122"/>
  <c r="L64" i="122"/>
  <c r="M64" i="122"/>
  <c r="N64" i="122"/>
  <c r="O64" i="122"/>
  <c r="P64" i="122"/>
  <c r="Q64" i="122"/>
  <c r="R64" i="122"/>
  <c r="S64" i="122"/>
  <c r="T64" i="122"/>
  <c r="U64" i="122"/>
  <c r="V64" i="122"/>
  <c r="W64" i="122"/>
  <c r="X64" i="122"/>
  <c r="Y64" i="122"/>
  <c r="Z64" i="122"/>
  <c r="AA64" i="122"/>
  <c r="AB64" i="122"/>
  <c r="AC64" i="122"/>
  <c r="AD64" i="122"/>
  <c r="AE64" i="122"/>
  <c r="AF64" i="122"/>
  <c r="AG64" i="122"/>
  <c r="AH64" i="122"/>
  <c r="AI64" i="122"/>
  <c r="AJ64" i="122"/>
  <c r="AK64" i="122"/>
  <c r="AM64" i="122"/>
  <c r="AN64" i="122"/>
  <c r="AO64" i="122"/>
  <c r="AP64" i="122"/>
  <c r="AR64" i="122"/>
  <c r="AS64" i="122"/>
  <c r="AT64" i="122"/>
  <c r="AU64" i="122"/>
  <c r="AW64" i="122"/>
  <c r="AX64" i="122"/>
  <c r="AY64" i="122"/>
  <c r="AZ64" i="122"/>
  <c r="D67" i="122"/>
  <c r="E67" i="122"/>
  <c r="E69" i="122" s="1"/>
  <c r="F67" i="122"/>
  <c r="G67" i="122"/>
  <c r="I67" i="122"/>
  <c r="J67" i="122"/>
  <c r="K67" i="122"/>
  <c r="L67" i="122"/>
  <c r="N67" i="122"/>
  <c r="O67" i="122"/>
  <c r="P67" i="122"/>
  <c r="Q67" i="122"/>
  <c r="S67" i="122"/>
  <c r="T67" i="122"/>
  <c r="U67" i="122"/>
  <c r="V67" i="122"/>
  <c r="X67" i="122"/>
  <c r="Y67" i="122"/>
  <c r="Z67" i="122"/>
  <c r="AA67" i="122"/>
  <c r="AB67" i="122"/>
  <c r="AC67" i="122"/>
  <c r="AD67" i="122"/>
  <c r="AE67" i="122"/>
  <c r="AF67" i="122"/>
  <c r="AG67" i="122"/>
  <c r="AH67" i="122"/>
  <c r="AI67" i="122"/>
  <c r="AJ67" i="122"/>
  <c r="AK67" i="122"/>
  <c r="AL67" i="122"/>
  <c r="AM67" i="122"/>
  <c r="AN67" i="122"/>
  <c r="AO67" i="122"/>
  <c r="AP67" i="122"/>
  <c r="AQ67" i="122"/>
  <c r="AR67" i="122"/>
  <c r="AS67" i="122"/>
  <c r="AT67" i="122"/>
  <c r="AU67" i="122"/>
  <c r="AV67" i="122"/>
  <c r="AW67" i="122"/>
  <c r="AX67" i="122"/>
  <c r="AY67" i="122"/>
  <c r="AZ67" i="122"/>
  <c r="D71" i="122"/>
  <c r="E71" i="122"/>
  <c r="F71" i="122"/>
  <c r="G71" i="122"/>
  <c r="H71" i="122"/>
  <c r="I71" i="122"/>
  <c r="J71" i="122"/>
  <c r="K71" i="122"/>
  <c r="L71" i="122"/>
  <c r="M71" i="122"/>
  <c r="N71" i="122"/>
  <c r="O71" i="122"/>
  <c r="P71" i="122"/>
  <c r="Q71" i="122"/>
  <c r="R71" i="122"/>
  <c r="S71" i="122"/>
  <c r="T71" i="122"/>
  <c r="U71" i="122"/>
  <c r="V71" i="122"/>
  <c r="W71" i="122"/>
  <c r="X71" i="122"/>
  <c r="Y71" i="122"/>
  <c r="Z71" i="122"/>
  <c r="AA71" i="122"/>
  <c r="AB71" i="122"/>
  <c r="AC71" i="122"/>
  <c r="AD71" i="122"/>
  <c r="AE71" i="122"/>
  <c r="AF71" i="122"/>
  <c r="AG71" i="122"/>
  <c r="D54" i="122"/>
  <c r="E54" i="122"/>
  <c r="E56" i="122" s="1"/>
  <c r="F54" i="122"/>
  <c r="F56" i="122" s="1"/>
  <c r="G54" i="122"/>
  <c r="G56" i="122" s="1"/>
  <c r="H54" i="122"/>
  <c r="I54" i="122"/>
  <c r="J54" i="122"/>
  <c r="K54" i="122"/>
  <c r="L54" i="122"/>
  <c r="M54" i="122"/>
  <c r="N54" i="122"/>
  <c r="O54" i="122"/>
  <c r="P54" i="122"/>
  <c r="Q54" i="122"/>
  <c r="R54" i="122"/>
  <c r="S54" i="122"/>
  <c r="T54" i="122"/>
  <c r="U54" i="122"/>
  <c r="V54" i="122"/>
  <c r="W54" i="122"/>
  <c r="X54" i="122"/>
  <c r="Y54" i="122"/>
  <c r="Z54" i="122"/>
  <c r="AA54" i="122"/>
  <c r="AB54" i="122"/>
  <c r="AC54" i="122"/>
  <c r="AD54" i="122"/>
  <c r="AE54" i="122"/>
  <c r="AF54" i="122"/>
  <c r="AG54" i="122"/>
  <c r="AH54" i="122"/>
  <c r="AI54" i="122"/>
  <c r="AJ54" i="122"/>
  <c r="AK54" i="122"/>
  <c r="AM54" i="122"/>
  <c r="AN54" i="122"/>
  <c r="AO54" i="122"/>
  <c r="AP54" i="122"/>
  <c r="AR54" i="122"/>
  <c r="AS54" i="122"/>
  <c r="AT54" i="122"/>
  <c r="AU54" i="122"/>
  <c r="AW54" i="122"/>
  <c r="AX54" i="122"/>
  <c r="AY54" i="122"/>
  <c r="AZ54" i="122"/>
  <c r="D57" i="122"/>
  <c r="E57" i="122"/>
  <c r="F57" i="122"/>
  <c r="G57" i="122"/>
  <c r="I57" i="122"/>
  <c r="J57" i="122"/>
  <c r="K57" i="122"/>
  <c r="L57" i="122"/>
  <c r="N57" i="122"/>
  <c r="O57" i="122"/>
  <c r="P57" i="122"/>
  <c r="Q57" i="122"/>
  <c r="S57" i="122"/>
  <c r="T57" i="122"/>
  <c r="U57" i="122"/>
  <c r="V57" i="122"/>
  <c r="X57" i="122"/>
  <c r="Y57" i="122"/>
  <c r="Z57" i="122"/>
  <c r="AA57" i="122"/>
  <c r="AB57" i="122"/>
  <c r="AC57" i="122"/>
  <c r="AD57" i="122"/>
  <c r="AE57" i="122"/>
  <c r="AF57" i="122"/>
  <c r="AG57" i="122"/>
  <c r="AH57" i="122"/>
  <c r="AI57" i="122"/>
  <c r="AJ57" i="122"/>
  <c r="AK57" i="122"/>
  <c r="AL57" i="122"/>
  <c r="AM57" i="122"/>
  <c r="AN57" i="122"/>
  <c r="AO57" i="122"/>
  <c r="AP57" i="122"/>
  <c r="AQ57" i="122"/>
  <c r="AR57" i="122"/>
  <c r="AS57" i="122"/>
  <c r="AT57" i="122"/>
  <c r="AU57" i="122"/>
  <c r="AV57" i="122"/>
  <c r="AW57" i="122"/>
  <c r="AX57" i="122"/>
  <c r="AY57" i="122"/>
  <c r="AZ57" i="122"/>
  <c r="D61" i="122"/>
  <c r="E61" i="122"/>
  <c r="F61" i="122"/>
  <c r="G61" i="122"/>
  <c r="H61" i="122"/>
  <c r="I61" i="122"/>
  <c r="J61" i="122"/>
  <c r="K61" i="122"/>
  <c r="L61" i="122"/>
  <c r="M61" i="122"/>
  <c r="N61" i="122"/>
  <c r="O61" i="122"/>
  <c r="P61" i="122"/>
  <c r="Q61" i="122"/>
  <c r="R61" i="122"/>
  <c r="S61" i="122"/>
  <c r="T61" i="122"/>
  <c r="U61" i="122"/>
  <c r="V61" i="122"/>
  <c r="W61" i="122"/>
  <c r="X61" i="122"/>
  <c r="Y61" i="122"/>
  <c r="Z61" i="122"/>
  <c r="AA61" i="122"/>
  <c r="AB61" i="122"/>
  <c r="AC61" i="122"/>
  <c r="AD61" i="122"/>
  <c r="AE61" i="122"/>
  <c r="AF61" i="122"/>
  <c r="AG61" i="122"/>
  <c r="D44" i="122"/>
  <c r="E44" i="122"/>
  <c r="E46" i="122" s="1"/>
  <c r="F44" i="122"/>
  <c r="G44" i="122"/>
  <c r="G46" i="122" s="1"/>
  <c r="H44" i="122"/>
  <c r="I44" i="122"/>
  <c r="J44" i="122"/>
  <c r="K44" i="122"/>
  <c r="L44" i="122"/>
  <c r="M44" i="122"/>
  <c r="N44" i="122"/>
  <c r="O44" i="122"/>
  <c r="P44" i="122"/>
  <c r="Q44" i="122"/>
  <c r="R44" i="122"/>
  <c r="S44" i="122"/>
  <c r="T44" i="122"/>
  <c r="U44" i="122"/>
  <c r="V44" i="122"/>
  <c r="W44" i="122"/>
  <c r="X44" i="122"/>
  <c r="Y44" i="122"/>
  <c r="Z44" i="122"/>
  <c r="AA44" i="122"/>
  <c r="AB44" i="122"/>
  <c r="AC44" i="122"/>
  <c r="AD44" i="122"/>
  <c r="AE44" i="122"/>
  <c r="AF44" i="122"/>
  <c r="AG44" i="122"/>
  <c r="AH44" i="122"/>
  <c r="AI44" i="122"/>
  <c r="AJ44" i="122"/>
  <c r="AK44" i="122"/>
  <c r="AM44" i="122"/>
  <c r="AN44" i="122"/>
  <c r="AO44" i="122"/>
  <c r="AP44" i="122"/>
  <c r="AR44" i="122"/>
  <c r="AS44" i="122"/>
  <c r="AT44" i="122"/>
  <c r="AU44" i="122"/>
  <c r="AW44" i="122"/>
  <c r="AX44" i="122"/>
  <c r="AY44" i="122"/>
  <c r="AZ44" i="122"/>
  <c r="D47" i="122"/>
  <c r="D48" i="122" s="1"/>
  <c r="E47" i="122"/>
  <c r="E49" i="122" s="1"/>
  <c r="F47" i="122"/>
  <c r="G47" i="122"/>
  <c r="G49" i="122" s="1"/>
  <c r="I47" i="122"/>
  <c r="J47" i="122"/>
  <c r="K47" i="122"/>
  <c r="L47" i="122"/>
  <c r="N47" i="122"/>
  <c r="O47" i="122"/>
  <c r="P47" i="122"/>
  <c r="Q47" i="122"/>
  <c r="S47" i="122"/>
  <c r="T47" i="122"/>
  <c r="U47" i="122"/>
  <c r="V47" i="122"/>
  <c r="X47" i="122"/>
  <c r="Y47" i="122"/>
  <c r="Z47" i="122"/>
  <c r="AA47" i="122"/>
  <c r="AB47" i="122"/>
  <c r="AC47" i="122"/>
  <c r="AD47" i="122"/>
  <c r="AE47" i="122"/>
  <c r="AF47" i="122"/>
  <c r="AG47" i="122"/>
  <c r="AH47" i="122"/>
  <c r="AI47" i="122"/>
  <c r="AJ47" i="122"/>
  <c r="AK47" i="122"/>
  <c r="AL47" i="122"/>
  <c r="AM47" i="122"/>
  <c r="AN47" i="122"/>
  <c r="AO47" i="122"/>
  <c r="AP47" i="122"/>
  <c r="AQ47" i="122"/>
  <c r="AR47" i="122"/>
  <c r="AS47" i="122"/>
  <c r="AT47" i="122"/>
  <c r="AU47" i="122"/>
  <c r="AV47" i="122"/>
  <c r="AW47" i="122"/>
  <c r="AX47" i="122"/>
  <c r="AY47" i="122"/>
  <c r="AZ47" i="122"/>
  <c r="D51" i="122"/>
  <c r="E51" i="122"/>
  <c r="F51" i="122"/>
  <c r="G51" i="122"/>
  <c r="H51" i="122"/>
  <c r="I51" i="122"/>
  <c r="J51" i="122"/>
  <c r="K51" i="122"/>
  <c r="L51" i="122"/>
  <c r="M51" i="122"/>
  <c r="N51" i="122"/>
  <c r="O51" i="122"/>
  <c r="P51" i="122"/>
  <c r="Q51" i="122"/>
  <c r="R51" i="122"/>
  <c r="S51" i="122"/>
  <c r="T51" i="122"/>
  <c r="U51" i="122"/>
  <c r="V51" i="122"/>
  <c r="W51" i="122"/>
  <c r="X51" i="122"/>
  <c r="Y51" i="122"/>
  <c r="Z51" i="122"/>
  <c r="AA51" i="122"/>
  <c r="AB51" i="122"/>
  <c r="AC51" i="122"/>
  <c r="AD51" i="122"/>
  <c r="AE51" i="122"/>
  <c r="AF51" i="122"/>
  <c r="AG51" i="122"/>
  <c r="D34" i="122"/>
  <c r="E34" i="122"/>
  <c r="E36" i="122" s="1"/>
  <c r="F34" i="122"/>
  <c r="F36" i="122" s="1"/>
  <c r="G34" i="122"/>
  <c r="H34" i="122"/>
  <c r="I34" i="122"/>
  <c r="J34" i="122"/>
  <c r="K34" i="122"/>
  <c r="L34" i="122"/>
  <c r="M34" i="122"/>
  <c r="N34" i="122"/>
  <c r="O34" i="122"/>
  <c r="P34" i="122"/>
  <c r="Q34" i="122"/>
  <c r="R34" i="122"/>
  <c r="S34" i="122"/>
  <c r="T34" i="122"/>
  <c r="U34" i="122"/>
  <c r="V34" i="122"/>
  <c r="W34" i="122"/>
  <c r="X34" i="122"/>
  <c r="Y34" i="122"/>
  <c r="Z34" i="122"/>
  <c r="AA34" i="122"/>
  <c r="AB34" i="122"/>
  <c r="AC34" i="122"/>
  <c r="AD34" i="122"/>
  <c r="AE34" i="122"/>
  <c r="AF34" i="122"/>
  <c r="AG34" i="122"/>
  <c r="AH34" i="122"/>
  <c r="AI34" i="122"/>
  <c r="AJ34" i="122"/>
  <c r="AK34" i="122"/>
  <c r="AM34" i="122"/>
  <c r="AN34" i="122"/>
  <c r="AO34" i="122"/>
  <c r="AP34" i="122"/>
  <c r="AR34" i="122"/>
  <c r="AS34" i="122"/>
  <c r="AT34" i="122"/>
  <c r="AU34" i="122"/>
  <c r="AW34" i="122"/>
  <c r="AX34" i="122"/>
  <c r="AY34" i="122"/>
  <c r="AZ34" i="122"/>
  <c r="D37" i="122"/>
  <c r="E37" i="122"/>
  <c r="F37" i="122"/>
  <c r="G37" i="122"/>
  <c r="H37" i="122"/>
  <c r="I37" i="122"/>
  <c r="J37" i="122"/>
  <c r="K37" i="122"/>
  <c r="L37" i="122"/>
  <c r="N37" i="122"/>
  <c r="O37" i="122"/>
  <c r="P37" i="122"/>
  <c r="Q37" i="122"/>
  <c r="S37" i="122"/>
  <c r="T37" i="122"/>
  <c r="U37" i="122"/>
  <c r="V37" i="122"/>
  <c r="X37" i="122"/>
  <c r="Y37" i="122"/>
  <c r="Z37" i="122"/>
  <c r="AA37" i="122"/>
  <c r="AB37" i="122"/>
  <c r="AC37" i="122"/>
  <c r="AD37" i="122"/>
  <c r="AE37" i="122"/>
  <c r="AF37" i="122"/>
  <c r="AG37" i="122"/>
  <c r="AH37" i="122"/>
  <c r="AI37" i="122"/>
  <c r="AJ37" i="122"/>
  <c r="AK37" i="122"/>
  <c r="AL37" i="122"/>
  <c r="AM37" i="122"/>
  <c r="AN37" i="122"/>
  <c r="AO37" i="122"/>
  <c r="AP37" i="122"/>
  <c r="AQ37" i="122"/>
  <c r="AR37" i="122"/>
  <c r="AS37" i="122"/>
  <c r="AT37" i="122"/>
  <c r="AU37" i="122"/>
  <c r="AV37" i="122"/>
  <c r="AW37" i="122"/>
  <c r="AX37" i="122"/>
  <c r="AY37" i="122"/>
  <c r="AZ37" i="122"/>
  <c r="D41" i="122"/>
  <c r="E41" i="122"/>
  <c r="F41" i="122"/>
  <c r="G41" i="122"/>
  <c r="H41" i="122"/>
  <c r="I41" i="122"/>
  <c r="J41" i="122"/>
  <c r="K41" i="122"/>
  <c r="L41" i="122"/>
  <c r="M41" i="122"/>
  <c r="N41" i="122"/>
  <c r="O41" i="122"/>
  <c r="P41" i="122"/>
  <c r="Q41" i="122"/>
  <c r="R41" i="122"/>
  <c r="S41" i="122"/>
  <c r="T41" i="122"/>
  <c r="U41" i="122"/>
  <c r="V41" i="122"/>
  <c r="W41" i="122"/>
  <c r="X41" i="122"/>
  <c r="Y41" i="122"/>
  <c r="Z41" i="122"/>
  <c r="AA41" i="122"/>
  <c r="AB41" i="122"/>
  <c r="AC41" i="122"/>
  <c r="AD41" i="122"/>
  <c r="AE41" i="122"/>
  <c r="AF41" i="122"/>
  <c r="AG41" i="122"/>
  <c r="D24" i="122"/>
  <c r="D25" i="122" s="1"/>
  <c r="E24" i="122"/>
  <c r="E26" i="122" s="1"/>
  <c r="F24" i="122"/>
  <c r="G24" i="122"/>
  <c r="H24" i="122"/>
  <c r="I24" i="122"/>
  <c r="J24" i="122"/>
  <c r="K24" i="122"/>
  <c r="L24" i="122"/>
  <c r="M24" i="122"/>
  <c r="N24" i="122"/>
  <c r="O24" i="122"/>
  <c r="P24" i="122"/>
  <c r="Q24" i="122"/>
  <c r="R24" i="122"/>
  <c r="S24" i="122"/>
  <c r="T24" i="122"/>
  <c r="U24" i="122"/>
  <c r="V24" i="122"/>
  <c r="W24" i="122"/>
  <c r="X24" i="122"/>
  <c r="Y24" i="122"/>
  <c r="Z24" i="122"/>
  <c r="AA24" i="122"/>
  <c r="AB24" i="122"/>
  <c r="AC24" i="122"/>
  <c r="AD24" i="122"/>
  <c r="AE24" i="122"/>
  <c r="AF24" i="122"/>
  <c r="AG24" i="122"/>
  <c r="AH24" i="122"/>
  <c r="AI24" i="122"/>
  <c r="AJ24" i="122"/>
  <c r="AK24" i="122"/>
  <c r="AM24" i="122"/>
  <c r="AN24" i="122"/>
  <c r="AO24" i="122"/>
  <c r="AP24" i="122"/>
  <c r="AR24" i="122"/>
  <c r="AS24" i="122"/>
  <c r="AT24" i="122"/>
  <c r="AU24" i="122"/>
  <c r="AW24" i="122"/>
  <c r="AY24" i="122"/>
  <c r="AZ24" i="122"/>
  <c r="BA24" i="122"/>
  <c r="D27" i="122"/>
  <c r="E27" i="122"/>
  <c r="E29" i="122" s="1"/>
  <c r="F27" i="122"/>
  <c r="G27" i="122"/>
  <c r="I27" i="122"/>
  <c r="J27" i="122"/>
  <c r="K27" i="122"/>
  <c r="L27" i="122"/>
  <c r="N27" i="122"/>
  <c r="O27" i="122"/>
  <c r="P27" i="122"/>
  <c r="Q27" i="122"/>
  <c r="S27" i="122"/>
  <c r="T27" i="122"/>
  <c r="U27" i="122"/>
  <c r="V27" i="122"/>
  <c r="X27" i="122"/>
  <c r="Y27" i="122"/>
  <c r="Z27" i="122"/>
  <c r="AA27" i="122"/>
  <c r="AB27" i="122"/>
  <c r="AC27" i="122"/>
  <c r="AD27" i="122"/>
  <c r="AE27" i="122"/>
  <c r="AF27" i="122"/>
  <c r="AG27" i="122"/>
  <c r="AH27" i="122"/>
  <c r="AI27" i="122"/>
  <c r="AJ27" i="122"/>
  <c r="AK27" i="122"/>
  <c r="AL27" i="122"/>
  <c r="AM27" i="122"/>
  <c r="AN27" i="122"/>
  <c r="AO27" i="122"/>
  <c r="AP27" i="122"/>
  <c r="AQ27" i="122"/>
  <c r="AR27" i="122"/>
  <c r="AS27" i="122"/>
  <c r="AT27" i="122"/>
  <c r="AU27" i="122"/>
  <c r="AV27" i="122"/>
  <c r="AW27" i="122"/>
  <c r="AY27" i="122"/>
  <c r="AZ27" i="122"/>
  <c r="D31" i="122"/>
  <c r="E31" i="122"/>
  <c r="F31" i="122"/>
  <c r="G31" i="122"/>
  <c r="H31" i="122"/>
  <c r="I31" i="122"/>
  <c r="J31" i="122"/>
  <c r="K31" i="122"/>
  <c r="L31" i="122"/>
  <c r="M31" i="122"/>
  <c r="N31" i="122"/>
  <c r="O31" i="122"/>
  <c r="P31" i="122"/>
  <c r="Q31" i="122"/>
  <c r="R31" i="122"/>
  <c r="S31" i="122"/>
  <c r="T31" i="122"/>
  <c r="U31" i="122"/>
  <c r="V31" i="122"/>
  <c r="W31" i="122"/>
  <c r="X31" i="122"/>
  <c r="Y31" i="122"/>
  <c r="Z31" i="122"/>
  <c r="AA31" i="122"/>
  <c r="AB31" i="122"/>
  <c r="AC31" i="122"/>
  <c r="AD31" i="122"/>
  <c r="AE31" i="122"/>
  <c r="AF31" i="122"/>
  <c r="AG31" i="122"/>
  <c r="D14" i="122"/>
  <c r="E14" i="122"/>
  <c r="E16" i="122" s="1"/>
  <c r="F14" i="122"/>
  <c r="G14" i="122"/>
  <c r="H14" i="122"/>
  <c r="I14" i="122"/>
  <c r="J14" i="122"/>
  <c r="K14" i="122"/>
  <c r="L14" i="122"/>
  <c r="M14" i="122"/>
  <c r="N14" i="122"/>
  <c r="O14" i="122"/>
  <c r="P14" i="122"/>
  <c r="Q14" i="122"/>
  <c r="R14" i="122"/>
  <c r="S14" i="122"/>
  <c r="T14" i="122"/>
  <c r="U14" i="122"/>
  <c r="V14" i="122"/>
  <c r="W14" i="122"/>
  <c r="X14" i="122"/>
  <c r="Y14" i="122"/>
  <c r="Z14" i="122"/>
  <c r="AA14" i="122"/>
  <c r="AB14" i="122"/>
  <c r="AC14" i="122"/>
  <c r="AD14" i="122"/>
  <c r="AE14" i="122"/>
  <c r="AF14" i="122"/>
  <c r="AG14" i="122"/>
  <c r="AH14" i="122"/>
  <c r="AI14" i="122"/>
  <c r="AJ14" i="122"/>
  <c r="AK14" i="122"/>
  <c r="AM14" i="122"/>
  <c r="AN14" i="122"/>
  <c r="AO14" i="122"/>
  <c r="AP14" i="122"/>
  <c r="AR14" i="122"/>
  <c r="AS14" i="122"/>
  <c r="AT14" i="122"/>
  <c r="AU14" i="122"/>
  <c r="AW14" i="122"/>
  <c r="AX14" i="122"/>
  <c r="AY14" i="122"/>
  <c r="AZ14" i="122"/>
  <c r="D17" i="122"/>
  <c r="E17" i="122"/>
  <c r="F17" i="122"/>
  <c r="F19" i="122" s="1"/>
  <c r="G17" i="122"/>
  <c r="I17" i="122"/>
  <c r="J17" i="122"/>
  <c r="K17" i="122"/>
  <c r="L17" i="122"/>
  <c r="N17" i="122"/>
  <c r="O17" i="122"/>
  <c r="P17" i="122"/>
  <c r="Q17" i="122"/>
  <c r="S17" i="122"/>
  <c r="T17" i="122"/>
  <c r="U17" i="122"/>
  <c r="V17" i="122"/>
  <c r="X17" i="122"/>
  <c r="Y17" i="122"/>
  <c r="Z17" i="122"/>
  <c r="AA17" i="122"/>
  <c r="AB17" i="122"/>
  <c r="AC17" i="122"/>
  <c r="AD17" i="122"/>
  <c r="AE17" i="122"/>
  <c r="AF17" i="122"/>
  <c r="AG17" i="122"/>
  <c r="AH17" i="122"/>
  <c r="AI17" i="122"/>
  <c r="AJ17" i="122"/>
  <c r="AK17" i="122"/>
  <c r="AL17" i="122"/>
  <c r="AM17" i="122"/>
  <c r="AN17" i="122"/>
  <c r="AO17" i="122"/>
  <c r="AP17" i="122"/>
  <c r="AQ17" i="122"/>
  <c r="AR17" i="122"/>
  <c r="AS17" i="122"/>
  <c r="AT17" i="122"/>
  <c r="AU17" i="122"/>
  <c r="AV17" i="122"/>
  <c r="AW17" i="122"/>
  <c r="AX17" i="122"/>
  <c r="AY17" i="122"/>
  <c r="AZ17" i="122"/>
  <c r="D21" i="122"/>
  <c r="E21" i="122"/>
  <c r="F21" i="122"/>
  <c r="G21" i="122"/>
  <c r="H21" i="122"/>
  <c r="I21" i="122"/>
  <c r="J21" i="122"/>
  <c r="K21" i="122"/>
  <c r="L21" i="122"/>
  <c r="M21" i="122"/>
  <c r="N21" i="122"/>
  <c r="O21" i="122"/>
  <c r="P21" i="122"/>
  <c r="Q21" i="122"/>
  <c r="R21" i="122"/>
  <c r="S21" i="122"/>
  <c r="T21" i="122"/>
  <c r="U21" i="122"/>
  <c r="V21" i="122"/>
  <c r="W21" i="122"/>
  <c r="X21" i="122"/>
  <c r="Y21" i="122"/>
  <c r="Z21" i="122"/>
  <c r="AA21" i="122"/>
  <c r="AB21" i="122"/>
  <c r="AC21" i="122"/>
  <c r="AD21" i="122"/>
  <c r="AE21" i="122"/>
  <c r="AF21" i="122"/>
  <c r="AG21" i="122"/>
  <c r="AG11" i="122"/>
  <c r="AF11" i="122"/>
  <c r="AE11" i="122"/>
  <c r="AD11" i="122"/>
  <c r="AC11" i="122"/>
  <c r="AB11" i="122"/>
  <c r="AA11" i="122"/>
  <c r="Z11" i="122"/>
  <c r="Y11" i="122"/>
  <c r="X11" i="122"/>
  <c r="W11" i="122"/>
  <c r="V11" i="122"/>
  <c r="U11" i="122"/>
  <c r="T11" i="122"/>
  <c r="S11" i="122"/>
  <c r="R11" i="122"/>
  <c r="Q11" i="122"/>
  <c r="P11" i="122"/>
  <c r="O11" i="122"/>
  <c r="N11" i="122"/>
  <c r="M11" i="122"/>
  <c r="L11" i="122"/>
  <c r="K11" i="122"/>
  <c r="J11" i="122"/>
  <c r="I11" i="122"/>
  <c r="H11" i="122"/>
  <c r="G11" i="122"/>
  <c r="F11" i="122"/>
  <c r="E11" i="122"/>
  <c r="D11" i="122"/>
  <c r="AZ7" i="122"/>
  <c r="AY7" i="122"/>
  <c r="AX7" i="122"/>
  <c r="AW7" i="122"/>
  <c r="AV7" i="122"/>
  <c r="AU7" i="122"/>
  <c r="AT7" i="122"/>
  <c r="AS7" i="122"/>
  <c r="AR7" i="122"/>
  <c r="AQ7" i="122"/>
  <c r="AP7" i="122"/>
  <c r="AO7" i="122"/>
  <c r="AN7" i="122"/>
  <c r="AM7" i="122"/>
  <c r="AL7" i="122"/>
  <c r="AK7" i="122"/>
  <c r="AJ7" i="122"/>
  <c r="AI7" i="122"/>
  <c r="AH7" i="122"/>
  <c r="AG7" i="122"/>
  <c r="AF7" i="122"/>
  <c r="AE7" i="122"/>
  <c r="AD7" i="122"/>
  <c r="AC7" i="122"/>
  <c r="AB7" i="122"/>
  <c r="AA7" i="122"/>
  <c r="Z7" i="122"/>
  <c r="Y7" i="122"/>
  <c r="X7" i="122"/>
  <c r="V7" i="122"/>
  <c r="U7" i="122"/>
  <c r="T7" i="122"/>
  <c r="S7" i="122"/>
  <c r="Q7" i="122"/>
  <c r="P7" i="122"/>
  <c r="O7" i="122"/>
  <c r="N7" i="122"/>
  <c r="L7" i="122"/>
  <c r="K7" i="122"/>
  <c r="J7" i="122"/>
  <c r="I7" i="122"/>
  <c r="G7" i="122"/>
  <c r="F7" i="122"/>
  <c r="F9" i="122" s="1"/>
  <c r="E7" i="122"/>
  <c r="D7" i="122"/>
  <c r="D8" i="122" s="1"/>
  <c r="AZ4" i="122"/>
  <c r="AY4" i="122"/>
  <c r="AX4" i="122"/>
  <c r="AW4" i="122"/>
  <c r="AU4" i="122"/>
  <c r="AT4" i="122"/>
  <c r="AS4" i="122"/>
  <c r="AR4" i="122"/>
  <c r="AP4" i="122"/>
  <c r="AO4" i="122"/>
  <c r="AN4" i="122"/>
  <c r="AM4" i="122"/>
  <c r="AK4" i="122"/>
  <c r="AJ4" i="122"/>
  <c r="AI4" i="122"/>
  <c r="AH4" i="122"/>
  <c r="AG4" i="122"/>
  <c r="AF4" i="122"/>
  <c r="AE4" i="122"/>
  <c r="AD4" i="122"/>
  <c r="AC4" i="122"/>
  <c r="AB4" i="122"/>
  <c r="AA4" i="122"/>
  <c r="Z4" i="122"/>
  <c r="Y4" i="122"/>
  <c r="X4" i="122"/>
  <c r="W4" i="122"/>
  <c r="V4" i="122"/>
  <c r="U4" i="122"/>
  <c r="T4" i="122"/>
  <c r="S4" i="122"/>
  <c r="R4" i="122"/>
  <c r="Q4" i="122"/>
  <c r="P4" i="122"/>
  <c r="O4" i="122"/>
  <c r="N4" i="122"/>
  <c r="M4" i="122"/>
  <c r="L4" i="122"/>
  <c r="K4" i="122"/>
  <c r="J4" i="122"/>
  <c r="I4" i="122"/>
  <c r="H4" i="122"/>
  <c r="G4" i="122"/>
  <c r="G6" i="122" s="1"/>
  <c r="F4" i="122"/>
  <c r="F6" i="122" s="1"/>
  <c r="E4" i="122"/>
  <c r="D4" i="122"/>
  <c r="AD243" i="122" l="1"/>
  <c r="V243" i="122"/>
  <c r="AS229" i="122"/>
  <c r="AJ250" i="122"/>
  <c r="AY251" i="122"/>
  <c r="AL259" i="122"/>
  <c r="AD259" i="122"/>
  <c r="V259" i="122"/>
  <c r="N259" i="122"/>
  <c r="AT259" i="122"/>
  <c r="S251" i="122"/>
  <c r="AP250" i="122"/>
  <c r="AD250" i="122"/>
  <c r="V250" i="122"/>
  <c r="AU257" i="122"/>
  <c r="AI258" i="122"/>
  <c r="S258" i="122"/>
  <c r="AW257" i="122"/>
  <c r="AZ258" i="122"/>
  <c r="AR257" i="122"/>
  <c r="AN257" i="122"/>
  <c r="AJ258" i="122"/>
  <c r="AF257" i="122"/>
  <c r="AB258" i="122"/>
  <c r="T258" i="122"/>
  <c r="AF244" i="122"/>
  <c r="AW259" i="122"/>
  <c r="AO259" i="122"/>
  <c r="AG259" i="122"/>
  <c r="Y259" i="122"/>
  <c r="Q259" i="122"/>
  <c r="D5" i="122"/>
  <c r="D6" i="122"/>
  <c r="AE257" i="122"/>
  <c r="O257" i="122"/>
  <c r="N250" i="122"/>
  <c r="AS250" i="122"/>
  <c r="Q257" i="122"/>
  <c r="AY258" i="122"/>
  <c r="AA258" i="122"/>
  <c r="AV259" i="122"/>
  <c r="AN259" i="122"/>
  <c r="AF259" i="122"/>
  <c r="X259" i="122"/>
  <c r="P259" i="122"/>
  <c r="P257" i="122"/>
  <c r="AH257" i="122"/>
  <c r="J75" i="122"/>
  <c r="AS257" i="122"/>
  <c r="AK257" i="122"/>
  <c r="Y257" i="122"/>
  <c r="U258" i="122"/>
  <c r="F76" i="122"/>
  <c r="F75" i="122"/>
  <c r="G75" i="122"/>
  <c r="E76" i="122"/>
  <c r="E75" i="122"/>
  <c r="U193" i="122"/>
  <c r="E193" i="122"/>
  <c r="AV258" i="122"/>
  <c r="N208" i="122"/>
  <c r="AW222" i="122"/>
  <c r="AR243" i="122"/>
  <c r="Y236" i="122"/>
  <c r="AU243" i="122"/>
  <c r="AC259" i="122"/>
  <c r="AF223" i="122"/>
  <c r="AV237" i="122"/>
  <c r="X237" i="122"/>
  <c r="AR252" i="122"/>
  <c r="AJ252" i="122"/>
  <c r="AB252" i="122"/>
  <c r="T252" i="122"/>
  <c r="AQ258" i="122"/>
  <c r="AT258" i="122"/>
  <c r="AL258" i="122"/>
  <c r="V258" i="122"/>
  <c r="N243" i="122"/>
  <c r="S243" i="122"/>
  <c r="AQ252" i="122"/>
  <c r="AI252" i="122"/>
  <c r="AA252" i="122"/>
  <c r="S252" i="122"/>
  <c r="AW251" i="122"/>
  <c r="AO251" i="122"/>
  <c r="AG251" i="122"/>
  <c r="Y251" i="122"/>
  <c r="AN258" i="122"/>
  <c r="X257" i="122"/>
  <c r="N229" i="122"/>
  <c r="AM229" i="122"/>
  <c r="S223" i="122"/>
  <c r="AQ237" i="122"/>
  <c r="AD236" i="122"/>
  <c r="V236" i="122"/>
  <c r="AV251" i="122"/>
  <c r="AN251" i="122"/>
  <c r="AF251" i="122"/>
  <c r="P250" i="122"/>
  <c r="AY236" i="122"/>
  <c r="AS222" i="122"/>
  <c r="AF243" i="122"/>
  <c r="AC257" i="122"/>
  <c r="S230" i="122"/>
  <c r="V231" i="122"/>
  <c r="AL245" i="122"/>
  <c r="AJ244" i="122"/>
  <c r="AT230" i="122"/>
  <c r="V230" i="122"/>
  <c r="AI244" i="122"/>
  <c r="AN229" i="122"/>
  <c r="AF229" i="122"/>
  <c r="AR236" i="122"/>
  <c r="AP245" i="122"/>
  <c r="Z245" i="122"/>
  <c r="R245" i="122"/>
  <c r="AZ251" i="122"/>
  <c r="AR250" i="122"/>
  <c r="AJ251" i="122"/>
  <c r="AB251" i="122"/>
  <c r="T251" i="122"/>
  <c r="X258" i="122"/>
  <c r="AM257" i="122"/>
  <c r="AU259" i="122"/>
  <c r="AM259" i="122"/>
  <c r="AE259" i="122"/>
  <c r="W259" i="122"/>
  <c r="O259" i="122"/>
  <c r="P243" i="122"/>
  <c r="S250" i="122"/>
  <c r="V257" i="122"/>
  <c r="AY230" i="122"/>
  <c r="S257" i="122"/>
  <c r="AP259" i="122"/>
  <c r="Z259" i="122"/>
  <c r="R259" i="122"/>
  <c r="AT245" i="122"/>
  <c r="AD245" i="122"/>
  <c r="V245" i="122"/>
  <c r="N245" i="122"/>
  <c r="AZ244" i="122"/>
  <c r="AB244" i="122"/>
  <c r="T244" i="122"/>
  <c r="AL251" i="122"/>
  <c r="AF258" i="122"/>
  <c r="AW258" i="122"/>
  <c r="AC224" i="122"/>
  <c r="AL230" i="122"/>
  <c r="AY244" i="122"/>
  <c r="AQ244" i="122"/>
  <c r="AA244" i="122"/>
  <c r="V251" i="122"/>
  <c r="AK251" i="122"/>
  <c r="AC251" i="122"/>
  <c r="U251" i="122"/>
  <c r="AW229" i="122"/>
  <c r="Y243" i="122"/>
  <c r="AY250" i="122"/>
  <c r="AA251" i="122"/>
  <c r="AQ259" i="122"/>
  <c r="AI259" i="122"/>
  <c r="AA259" i="122"/>
  <c r="S259" i="122"/>
  <c r="AD257" i="122"/>
  <c r="T183" i="122"/>
  <c r="W194" i="122"/>
  <c r="V214" i="122"/>
  <c r="AT237" i="122"/>
  <c r="AL237" i="122"/>
  <c r="V237" i="122"/>
  <c r="AI251" i="122"/>
  <c r="AZ257" i="122"/>
  <c r="AP257" i="122"/>
  <c r="M198" i="122"/>
  <c r="X244" i="122"/>
  <c r="AT252" i="122"/>
  <c r="AL252" i="122"/>
  <c r="AD252" i="122"/>
  <c r="V252" i="122"/>
  <c r="N252" i="122"/>
  <c r="AD251" i="122"/>
  <c r="AW250" i="122"/>
  <c r="X250" i="122"/>
  <c r="Q250" i="122"/>
  <c r="AX258" i="122"/>
  <c r="AP258" i="122"/>
  <c r="AH258" i="122"/>
  <c r="Z258" i="122"/>
  <c r="R258" i="122"/>
  <c r="AY257" i="122"/>
  <c r="AO257" i="122"/>
  <c r="U257" i="122"/>
  <c r="P236" i="122"/>
  <c r="AS245" i="122"/>
  <c r="AM243" i="122"/>
  <c r="AC245" i="122"/>
  <c r="AT250" i="122"/>
  <c r="O250" i="122"/>
  <c r="AU250" i="122"/>
  <c r="AM251" i="122"/>
  <c r="AE251" i="122"/>
  <c r="W251" i="122"/>
  <c r="AO258" i="122"/>
  <c r="AG258" i="122"/>
  <c r="Y258" i="122"/>
  <c r="Q258" i="122"/>
  <c r="AX257" i="122"/>
  <c r="T257" i="122"/>
  <c r="V213" i="122"/>
  <c r="AK259" i="122"/>
  <c r="U259" i="122"/>
  <c r="AU258" i="122"/>
  <c r="W258" i="122"/>
  <c r="V206" i="122"/>
  <c r="AT251" i="122"/>
  <c r="N251" i="122"/>
  <c r="AE250" i="122"/>
  <c r="AR259" i="122"/>
  <c r="AJ259" i="122"/>
  <c r="AB259" i="122"/>
  <c r="T259" i="122"/>
  <c r="AD258" i="122"/>
  <c r="AT257" i="122"/>
  <c r="AJ257" i="122"/>
  <c r="Z257" i="122"/>
  <c r="AS259" i="122"/>
  <c r="AE258" i="122"/>
  <c r="AA237" i="122"/>
  <c r="AQ245" i="122"/>
  <c r="AI245" i="122"/>
  <c r="AA245" i="122"/>
  <c r="S245" i="122"/>
  <c r="AC243" i="122"/>
  <c r="AT244" i="122"/>
  <c r="AL244" i="122"/>
  <c r="V244" i="122"/>
  <c r="AW252" i="122"/>
  <c r="AO252" i="122"/>
  <c r="AG252" i="122"/>
  <c r="Y252" i="122"/>
  <c r="Q252" i="122"/>
  <c r="AQ251" i="122"/>
  <c r="Z250" i="122"/>
  <c r="AS258" i="122"/>
  <c r="AK258" i="122"/>
  <c r="AC258" i="122"/>
  <c r="AI257" i="122"/>
  <c r="AM258" i="122"/>
  <c r="AA257" i="122"/>
  <c r="Z213" i="122"/>
  <c r="Q243" i="122"/>
  <c r="AV244" i="122"/>
  <c r="AN243" i="122"/>
  <c r="AZ250" i="122"/>
  <c r="AP252" i="122"/>
  <c r="AH250" i="122"/>
  <c r="Z252" i="122"/>
  <c r="R252" i="122"/>
  <c r="AH259" i="122"/>
  <c r="AR258" i="122"/>
  <c r="AV230" i="122"/>
  <c r="AF230" i="122"/>
  <c r="AZ237" i="122"/>
  <c r="AJ237" i="122"/>
  <c r="AB237" i="122"/>
  <c r="T237" i="122"/>
  <c r="AW244" i="122"/>
  <c r="AF250" i="122"/>
  <c r="P229" i="122"/>
  <c r="AY237" i="122"/>
  <c r="S237" i="122"/>
  <c r="S244" i="122"/>
  <c r="AP243" i="122"/>
  <c r="X243" i="122"/>
  <c r="AV252" i="122"/>
  <c r="AN252" i="122"/>
  <c r="AF252" i="122"/>
  <c r="X252" i="122"/>
  <c r="P252" i="122"/>
  <c r="AX251" i="122"/>
  <c r="AP251" i="122"/>
  <c r="AH251" i="122"/>
  <c r="Z251" i="122"/>
  <c r="R251" i="122"/>
  <c r="AO250" i="122"/>
  <c r="U250" i="122"/>
  <c r="D193" i="122"/>
  <c r="AT231" i="122"/>
  <c r="AL231" i="122"/>
  <c r="O243" i="122"/>
  <c r="AU245" i="122"/>
  <c r="AM245" i="122"/>
  <c r="AE245" i="122"/>
  <c r="W245" i="122"/>
  <c r="O245" i="122"/>
  <c r="AU252" i="122"/>
  <c r="AM252" i="122"/>
  <c r="AE252" i="122"/>
  <c r="W252" i="122"/>
  <c r="O252" i="122"/>
  <c r="AX250" i="122"/>
  <c r="AN250" i="122"/>
  <c r="T250" i="122"/>
  <c r="O204" i="122"/>
  <c r="AC229" i="122"/>
  <c r="AW237" i="122"/>
  <c r="AW245" i="122"/>
  <c r="AO245" i="122"/>
  <c r="AG245" i="122"/>
  <c r="Y245" i="122"/>
  <c r="Q245" i="122"/>
  <c r="X251" i="122"/>
  <c r="P251" i="122"/>
  <c r="AM250" i="122"/>
  <c r="AC250" i="122"/>
  <c r="AZ230" i="122"/>
  <c r="AJ230" i="122"/>
  <c r="AB230" i="122"/>
  <c r="T230" i="122"/>
  <c r="S236" i="122"/>
  <c r="AN236" i="122"/>
  <c r="AF237" i="122"/>
  <c r="AV245" i="122"/>
  <c r="AN245" i="122"/>
  <c r="AF245" i="122"/>
  <c r="X245" i="122"/>
  <c r="P245" i="122"/>
  <c r="AN244" i="122"/>
  <c r="AE243" i="122"/>
  <c r="AK244" i="122"/>
  <c r="U244" i="122"/>
  <c r="AS252" i="122"/>
  <c r="AK252" i="122"/>
  <c r="AC252" i="122"/>
  <c r="U252" i="122"/>
  <c r="AU251" i="122"/>
  <c r="AK250" i="122"/>
  <c r="AA250" i="122"/>
  <c r="AU236" i="122"/>
  <c r="AZ243" i="122"/>
  <c r="AS251" i="122"/>
  <c r="AI250" i="122"/>
  <c r="Y250" i="122"/>
  <c r="AN203" i="122"/>
  <c r="AF203" i="122"/>
  <c r="P203" i="122"/>
  <c r="AW230" i="122"/>
  <c r="Y229" i="122"/>
  <c r="AS236" i="122"/>
  <c r="AK237" i="122"/>
  <c r="AC237" i="122"/>
  <c r="U237" i="122"/>
  <c r="AW243" i="122"/>
  <c r="AH243" i="122"/>
  <c r="AH252" i="122"/>
  <c r="AR251" i="122"/>
  <c r="P222" i="122"/>
  <c r="AF222" i="122"/>
  <c r="AR229" i="122"/>
  <c r="AW236" i="122"/>
  <c r="X236" i="122"/>
  <c r="AX244" i="122"/>
  <c r="AP244" i="122"/>
  <c r="AH244" i="122"/>
  <c r="Z244" i="122"/>
  <c r="R244" i="122"/>
  <c r="AY243" i="122"/>
  <c r="AO243" i="122"/>
  <c r="U243" i="122"/>
  <c r="AS168" i="122"/>
  <c r="Q194" i="122"/>
  <c r="P206" i="122"/>
  <c r="AQ223" i="122"/>
  <c r="N224" i="122"/>
  <c r="AI230" i="122"/>
  <c r="S229" i="122"/>
  <c r="AQ238" i="122"/>
  <c r="AI238" i="122"/>
  <c r="AA238" i="122"/>
  <c r="S238" i="122"/>
  <c r="O236" i="122"/>
  <c r="AU238" i="122"/>
  <c r="AM238" i="122"/>
  <c r="AE238" i="122"/>
  <c r="W238" i="122"/>
  <c r="O238" i="122"/>
  <c r="AO244" i="122"/>
  <c r="AG244" i="122"/>
  <c r="Y244" i="122"/>
  <c r="Q244" i="122"/>
  <c r="AX243" i="122"/>
  <c r="T243" i="122"/>
  <c r="J214" i="122"/>
  <c r="AK223" i="122"/>
  <c r="AP236" i="122"/>
  <c r="AO238" i="122"/>
  <c r="Q238" i="122"/>
  <c r="AO236" i="122"/>
  <c r="AK245" i="122"/>
  <c r="AU244" i="122"/>
  <c r="AK243" i="122"/>
  <c r="F206" i="122"/>
  <c r="AV223" i="122"/>
  <c r="Q229" i="122"/>
  <c r="AV238" i="122"/>
  <c r="AN238" i="122"/>
  <c r="AF238" i="122"/>
  <c r="X238" i="122"/>
  <c r="P238" i="122"/>
  <c r="AN237" i="122"/>
  <c r="AF236" i="122"/>
  <c r="AR245" i="122"/>
  <c r="AJ245" i="122"/>
  <c r="AB245" i="122"/>
  <c r="T245" i="122"/>
  <c r="AD244" i="122"/>
  <c r="AT243" i="122"/>
  <c r="AJ243" i="122"/>
  <c r="Z243" i="122"/>
  <c r="U223" i="122"/>
  <c r="AW238" i="122"/>
  <c r="Y238" i="122"/>
  <c r="U245" i="122"/>
  <c r="AM244" i="122"/>
  <c r="W214" i="122"/>
  <c r="AI237" i="122"/>
  <c r="AE236" i="122"/>
  <c r="AS244" i="122"/>
  <c r="AC244" i="122"/>
  <c r="AS243" i="122"/>
  <c r="AI243" i="122"/>
  <c r="O207" i="122"/>
  <c r="O206" i="122"/>
  <c r="AG238" i="122"/>
  <c r="AE244" i="122"/>
  <c r="W244" i="122"/>
  <c r="AA243" i="122"/>
  <c r="AI206" i="122"/>
  <c r="AA207" i="122"/>
  <c r="S207" i="122"/>
  <c r="K207" i="122"/>
  <c r="Y222" i="122"/>
  <c r="Q222" i="122"/>
  <c r="AD229" i="122"/>
  <c r="V229" i="122"/>
  <c r="AT238" i="122"/>
  <c r="AL238" i="122"/>
  <c r="AD238" i="122"/>
  <c r="V238" i="122"/>
  <c r="N238" i="122"/>
  <c r="AZ236" i="122"/>
  <c r="AP238" i="122"/>
  <c r="AH236" i="122"/>
  <c r="Z238" i="122"/>
  <c r="R238" i="122"/>
  <c r="AH245" i="122"/>
  <c r="AR244" i="122"/>
  <c r="AC198" i="122"/>
  <c r="AM206" i="122"/>
  <c r="AW231" i="122"/>
  <c r="AO231" i="122"/>
  <c r="AG231" i="122"/>
  <c r="Y231" i="122"/>
  <c r="Q231" i="122"/>
  <c r="AA230" i="122"/>
  <c r="AU229" i="122"/>
  <c r="X229" i="122"/>
  <c r="AX237" i="122"/>
  <c r="AP237" i="122"/>
  <c r="AH237" i="122"/>
  <c r="Z237" i="122"/>
  <c r="R237" i="122"/>
  <c r="U236" i="122"/>
  <c r="AE184" i="122"/>
  <c r="AT206" i="122"/>
  <c r="AN222" i="122"/>
  <c r="AV231" i="122"/>
  <c r="AN231" i="122"/>
  <c r="AF231" i="122"/>
  <c r="X231" i="122"/>
  <c r="P231" i="122"/>
  <c r="X230" i="122"/>
  <c r="O229" i="122"/>
  <c r="AU231" i="122"/>
  <c r="AM231" i="122"/>
  <c r="AE231" i="122"/>
  <c r="W231" i="122"/>
  <c r="O231" i="122"/>
  <c r="AO237" i="122"/>
  <c r="AG237" i="122"/>
  <c r="Y237" i="122"/>
  <c r="Q237" i="122"/>
  <c r="AX236" i="122"/>
  <c r="T236" i="122"/>
  <c r="AM236" i="122"/>
  <c r="AC236" i="122"/>
  <c r="AE229" i="122"/>
  <c r="U230" i="122"/>
  <c r="AS238" i="122"/>
  <c r="AK238" i="122"/>
  <c r="AC238" i="122"/>
  <c r="U238" i="122"/>
  <c r="AU237" i="122"/>
  <c r="AM237" i="122"/>
  <c r="AK236" i="122"/>
  <c r="AA236" i="122"/>
  <c r="Q236" i="122"/>
  <c r="AD213" i="122"/>
  <c r="AQ230" i="122"/>
  <c r="AR238" i="122"/>
  <c r="AJ238" i="122"/>
  <c r="AB238" i="122"/>
  <c r="T238" i="122"/>
  <c r="AD237" i="122"/>
  <c r="AT236" i="122"/>
  <c r="AJ236" i="122"/>
  <c r="Z236" i="122"/>
  <c r="J213" i="122"/>
  <c r="N231" i="122"/>
  <c r="AK230" i="122"/>
  <c r="W237" i="122"/>
  <c r="AG214" i="122"/>
  <c r="N213" i="122"/>
  <c r="AZ223" i="122"/>
  <c r="AJ223" i="122"/>
  <c r="AB223" i="122"/>
  <c r="T223" i="122"/>
  <c r="AN230" i="122"/>
  <c r="AS237" i="122"/>
  <c r="AI236" i="122"/>
  <c r="AU222" i="122"/>
  <c r="AC230" i="122"/>
  <c r="AE237" i="122"/>
  <c r="L208" i="122"/>
  <c r="AI223" i="122"/>
  <c r="S222" i="122"/>
  <c r="AQ231" i="122"/>
  <c r="AI231" i="122"/>
  <c r="AA231" i="122"/>
  <c r="S231" i="122"/>
  <c r="AD231" i="122"/>
  <c r="AH238" i="122"/>
  <c r="AR237" i="122"/>
  <c r="AX229" i="122"/>
  <c r="AX230" i="122"/>
  <c r="AZ229" i="122"/>
  <c r="R231" i="122"/>
  <c r="W230" i="122"/>
  <c r="R230" i="122"/>
  <c r="M214" i="122"/>
  <c r="AY223" i="122"/>
  <c r="AW223" i="122"/>
  <c r="AW224" i="122"/>
  <c r="AT223" i="122"/>
  <c r="AO224" i="122"/>
  <c r="AH229" i="122"/>
  <c r="AH231" i="122"/>
  <c r="AI229" i="122"/>
  <c r="AM230" i="122"/>
  <c r="AH230" i="122"/>
  <c r="I207" i="122"/>
  <c r="Z231" i="122"/>
  <c r="Z229" i="122"/>
  <c r="AA229" i="122"/>
  <c r="AE230" i="122"/>
  <c r="Z230" i="122"/>
  <c r="W184" i="122"/>
  <c r="Y198" i="122"/>
  <c r="AP231" i="122"/>
  <c r="AU230" i="122"/>
  <c r="AP230" i="122"/>
  <c r="AP229" i="122"/>
  <c r="E214" i="122"/>
  <c r="E213" i="122"/>
  <c r="AD222" i="122"/>
  <c r="AE222" i="122"/>
  <c r="V224" i="122"/>
  <c r="V222" i="122"/>
  <c r="AA223" i="122"/>
  <c r="N223" i="122"/>
  <c r="O222" i="122"/>
  <c r="AL223" i="122"/>
  <c r="V223" i="122"/>
  <c r="AG188" i="122"/>
  <c r="AG224" i="122"/>
  <c r="Y224" i="122"/>
  <c r="Q224" i="122"/>
  <c r="X222" i="122"/>
  <c r="AY229" i="122"/>
  <c r="AO229" i="122"/>
  <c r="U229" i="122"/>
  <c r="R188" i="122"/>
  <c r="AF183" i="122"/>
  <c r="P183" i="122"/>
  <c r="AP206" i="122"/>
  <c r="AT204" i="122"/>
  <c r="AD204" i="122"/>
  <c r="V208" i="122"/>
  <c r="N204" i="122"/>
  <c r="AD214" i="122"/>
  <c r="N214" i="122"/>
  <c r="F213" i="122"/>
  <c r="AV224" i="122"/>
  <c r="AN224" i="122"/>
  <c r="AF224" i="122"/>
  <c r="X224" i="122"/>
  <c r="P224" i="122"/>
  <c r="X223" i="122"/>
  <c r="AM222" i="122"/>
  <c r="AU224" i="122"/>
  <c r="AM224" i="122"/>
  <c r="AE224" i="122"/>
  <c r="W224" i="122"/>
  <c r="O224" i="122"/>
  <c r="AO230" i="122"/>
  <c r="AG230" i="122"/>
  <c r="Y230" i="122"/>
  <c r="Q230" i="122"/>
  <c r="T229" i="122"/>
  <c r="AL224" i="122"/>
  <c r="AD224" i="122"/>
  <c r="AS231" i="122"/>
  <c r="AK231" i="122"/>
  <c r="AC231" i="122"/>
  <c r="U231" i="122"/>
  <c r="AK229" i="122"/>
  <c r="AU206" i="122"/>
  <c r="AE206" i="122"/>
  <c r="G206" i="122"/>
  <c r="AC222" i="122"/>
  <c r="AR231" i="122"/>
  <c r="AJ231" i="122"/>
  <c r="AB231" i="122"/>
  <c r="T231" i="122"/>
  <c r="AD230" i="122"/>
  <c r="AT229" i="122"/>
  <c r="AJ229" i="122"/>
  <c r="AT224" i="122"/>
  <c r="V207" i="122"/>
  <c r="AE204" i="122"/>
  <c r="R214" i="122"/>
  <c r="AN223" i="122"/>
  <c r="AS230" i="122"/>
  <c r="Z160" i="122"/>
  <c r="AB208" i="122"/>
  <c r="D208" i="122"/>
  <c r="AW203" i="122"/>
  <c r="AO204" i="122"/>
  <c r="Y204" i="122"/>
  <c r="Q204" i="122"/>
  <c r="I204" i="122"/>
  <c r="Z214" i="122"/>
  <c r="Y214" i="122"/>
  <c r="I214" i="122"/>
  <c r="AQ224" i="122"/>
  <c r="AI224" i="122"/>
  <c r="AA224" i="122"/>
  <c r="S224" i="122"/>
  <c r="AR230" i="122"/>
  <c r="AX222" i="122"/>
  <c r="AX223" i="122"/>
  <c r="AZ222" i="122"/>
  <c r="AP224" i="122"/>
  <c r="AU223" i="122"/>
  <c r="AP223" i="122"/>
  <c r="AP222" i="122"/>
  <c r="R224" i="122"/>
  <c r="W223" i="122"/>
  <c r="R223" i="122"/>
  <c r="Q126" i="122"/>
  <c r="AR222" i="122"/>
  <c r="Q214" i="122"/>
  <c r="AE213" i="122"/>
  <c r="AE214" i="122"/>
  <c r="AB214" i="122"/>
  <c r="T214" i="122"/>
  <c r="O214" i="122"/>
  <c r="L214" i="122"/>
  <c r="I213" i="122"/>
  <c r="Z224" i="122"/>
  <c r="AA222" i="122"/>
  <c r="Z222" i="122"/>
  <c r="AE223" i="122"/>
  <c r="Z223" i="122"/>
  <c r="AD184" i="122"/>
  <c r="V204" i="122"/>
  <c r="AH222" i="122"/>
  <c r="AH224" i="122"/>
  <c r="AM223" i="122"/>
  <c r="AI222" i="122"/>
  <c r="AH223" i="122"/>
  <c r="AY207" i="122"/>
  <c r="AY206" i="122"/>
  <c r="D214" i="122"/>
  <c r="D213" i="122"/>
  <c r="AY222" i="122"/>
  <c r="AO222" i="122"/>
  <c r="U222" i="122"/>
  <c r="AP159" i="122"/>
  <c r="AV169" i="122"/>
  <c r="AN169" i="122"/>
  <c r="Y208" i="122"/>
  <c r="Q208" i="122"/>
  <c r="AT207" i="122"/>
  <c r="S206" i="122"/>
  <c r="N207" i="122"/>
  <c r="N203" i="122"/>
  <c r="U213" i="122"/>
  <c r="AO223" i="122"/>
  <c r="AG223" i="122"/>
  <c r="Y223" i="122"/>
  <c r="Q223" i="122"/>
  <c r="T222" i="122"/>
  <c r="AK224" i="122"/>
  <c r="O125" i="122"/>
  <c r="O158" i="122"/>
  <c r="E198" i="122"/>
  <c r="AD208" i="122"/>
  <c r="F208" i="122"/>
  <c r="AU207" i="122"/>
  <c r="AR224" i="122"/>
  <c r="AJ224" i="122"/>
  <c r="AB224" i="122"/>
  <c r="T224" i="122"/>
  <c r="AD223" i="122"/>
  <c r="AT222" i="122"/>
  <c r="AJ222" i="122"/>
  <c r="AS224" i="122"/>
  <c r="U224" i="122"/>
  <c r="AK222" i="122"/>
  <c r="AE207" i="122"/>
  <c r="X203" i="122"/>
  <c r="AS223" i="122"/>
  <c r="AC223" i="122"/>
  <c r="AB198" i="122"/>
  <c r="T198" i="122"/>
  <c r="L198" i="122"/>
  <c r="D198" i="122"/>
  <c r="Z194" i="122"/>
  <c r="R198" i="122"/>
  <c r="J194" i="122"/>
  <c r="AZ207" i="122"/>
  <c r="AE203" i="122"/>
  <c r="AR223" i="122"/>
  <c r="AS204" i="122"/>
  <c r="AS203" i="122"/>
  <c r="AK204" i="122"/>
  <c r="AM203" i="122"/>
  <c r="AC204" i="122"/>
  <c r="AD203" i="122"/>
  <c r="U203" i="122"/>
  <c r="U208" i="122"/>
  <c r="V203" i="122"/>
  <c r="M204" i="122"/>
  <c r="M208" i="122"/>
  <c r="E203" i="122"/>
  <c r="E208" i="122"/>
  <c r="F203" i="122"/>
  <c r="AA214" i="122"/>
  <c r="AA213" i="122"/>
  <c r="AC213" i="122"/>
  <c r="S214" i="122"/>
  <c r="S213" i="122"/>
  <c r="K213" i="122"/>
  <c r="K214" i="122"/>
  <c r="L213" i="122"/>
  <c r="E145" i="122"/>
  <c r="E146" i="122"/>
  <c r="AW207" i="122"/>
  <c r="AR207" i="122"/>
  <c r="AO207" i="122"/>
  <c r="AJ206" i="122"/>
  <c r="AJ207" i="122"/>
  <c r="Y207" i="122"/>
  <c r="T207" i="122"/>
  <c r="Q207" i="122"/>
  <c r="L206" i="122"/>
  <c r="L207" i="122"/>
  <c r="T208" i="122"/>
  <c r="AC188" i="122"/>
  <c r="M188" i="122"/>
  <c r="AG198" i="122"/>
  <c r="AG194" i="122"/>
  <c r="I198" i="122"/>
  <c r="N194" i="122"/>
  <c r="AZ206" i="122"/>
  <c r="AU204" i="122"/>
  <c r="D183" i="122"/>
  <c r="D184" i="122"/>
  <c r="E204" i="122"/>
  <c r="AH203" i="122"/>
  <c r="AH204" i="122"/>
  <c r="J193" i="122"/>
  <c r="AT203" i="122"/>
  <c r="AG208" i="122"/>
  <c r="J188" i="122"/>
  <c r="O184" i="122"/>
  <c r="AC136" i="122"/>
  <c r="M136" i="122"/>
  <c r="AX203" i="122"/>
  <c r="AX204" i="122"/>
  <c r="AP203" i="122"/>
  <c r="AP204" i="122"/>
  <c r="Z204" i="122"/>
  <c r="Z208" i="122"/>
  <c r="R208" i="122"/>
  <c r="R204" i="122"/>
  <c r="J203" i="122"/>
  <c r="J204" i="122"/>
  <c r="J208" i="122"/>
  <c r="AF213" i="122"/>
  <c r="AF214" i="122"/>
  <c r="U214" i="122"/>
  <c r="Q213" i="122"/>
  <c r="P214" i="122"/>
  <c r="Z206" i="122"/>
  <c r="AD207" i="122"/>
  <c r="AC208" i="122"/>
  <c r="Z203" i="122"/>
  <c r="T213" i="122"/>
  <c r="X213" i="122"/>
  <c r="AC214" i="122"/>
  <c r="Y213" i="122"/>
  <c r="X214" i="122"/>
  <c r="AY196" i="122"/>
  <c r="P213" i="122"/>
  <c r="AR203" i="122"/>
  <c r="K148" i="122"/>
  <c r="AO156" i="122"/>
  <c r="AG156" i="122"/>
  <c r="Y156" i="122"/>
  <c r="Q156" i="122"/>
  <c r="V170" i="122"/>
  <c r="J165" i="122"/>
  <c r="K183" i="122"/>
  <c r="U198" i="122"/>
  <c r="AI207" i="122"/>
  <c r="AX206" i="122"/>
  <c r="AP207" i="122"/>
  <c r="AH207" i="122"/>
  <c r="AA206" i="122"/>
  <c r="J206" i="122"/>
  <c r="AW204" i="122"/>
  <c r="AG204" i="122"/>
  <c r="T203" i="122"/>
  <c r="AY203" i="122"/>
  <c r="AI204" i="122"/>
  <c r="AA204" i="122"/>
  <c r="S204" i="122"/>
  <c r="K203" i="122"/>
  <c r="G214" i="122"/>
  <c r="G213" i="122"/>
  <c r="Q184" i="122"/>
  <c r="N198" i="122"/>
  <c r="AN207" i="122"/>
  <c r="Q206" i="122"/>
  <c r="O213" i="122"/>
  <c r="AC149" i="122"/>
  <c r="Z198" i="122"/>
  <c r="J198" i="122"/>
  <c r="R194" i="122"/>
  <c r="I208" i="122"/>
  <c r="K206" i="122"/>
  <c r="I203" i="122"/>
  <c r="AO203" i="122"/>
  <c r="P208" i="122"/>
  <c r="H208" i="122"/>
  <c r="L188" i="122"/>
  <c r="V198" i="122"/>
  <c r="X207" i="122"/>
  <c r="AZ204" i="122"/>
  <c r="AR204" i="122"/>
  <c r="AB204" i="122"/>
  <c r="T204" i="122"/>
  <c r="L204" i="122"/>
  <c r="AB188" i="122"/>
  <c r="AG184" i="122"/>
  <c r="AD198" i="122"/>
  <c r="F198" i="122"/>
  <c r="AF207" i="122"/>
  <c r="AD183" i="122"/>
  <c r="E194" i="122"/>
  <c r="AM207" i="122"/>
  <c r="AS207" i="122"/>
  <c r="AK206" i="122"/>
  <c r="AC206" i="122"/>
  <c r="U206" i="122"/>
  <c r="E206" i="122"/>
  <c r="AM204" i="122"/>
  <c r="W204" i="122"/>
  <c r="X168" i="122"/>
  <c r="AD188" i="122"/>
  <c r="V188" i="122"/>
  <c r="N188" i="122"/>
  <c r="F188" i="122"/>
  <c r="AD194" i="122"/>
  <c r="F193" i="122"/>
  <c r="E207" i="122"/>
  <c r="AS206" i="122"/>
  <c r="Y206" i="122"/>
  <c r="AC203" i="122"/>
  <c r="S203" i="122"/>
  <c r="I166" i="122"/>
  <c r="Z188" i="122"/>
  <c r="I194" i="122"/>
  <c r="AD193" i="122"/>
  <c r="AA208" i="122"/>
  <c r="S208" i="122"/>
  <c r="K208" i="122"/>
  <c r="AK207" i="122"/>
  <c r="AC207" i="122"/>
  <c r="U207" i="122"/>
  <c r="D207" i="122"/>
  <c r="AR206" i="122"/>
  <c r="AH206" i="122"/>
  <c r="X206" i="122"/>
  <c r="N206" i="122"/>
  <c r="D206" i="122"/>
  <c r="AV204" i="122"/>
  <c r="AN204" i="122"/>
  <c r="AF204" i="122"/>
  <c r="X204" i="122"/>
  <c r="P204" i="122"/>
  <c r="G204" i="122"/>
  <c r="AU203" i="122"/>
  <c r="AK203" i="122"/>
  <c r="AA203" i="122"/>
  <c r="Q203" i="122"/>
  <c r="G203" i="122"/>
  <c r="V184" i="122"/>
  <c r="Q198" i="122"/>
  <c r="Z193" i="122"/>
  <c r="AF206" i="122"/>
  <c r="P160" i="122"/>
  <c r="Y193" i="122"/>
  <c r="AO206" i="122"/>
  <c r="AI203" i="122"/>
  <c r="Y203" i="122"/>
  <c r="O203" i="122"/>
  <c r="O138" i="122"/>
  <c r="AO135" i="122"/>
  <c r="Q135" i="122"/>
  <c r="AT148" i="122"/>
  <c r="AD148" i="122"/>
  <c r="F148" i="122"/>
  <c r="AR168" i="122"/>
  <c r="L168" i="122"/>
  <c r="T188" i="122"/>
  <c r="D188" i="122"/>
  <c r="V194" i="122"/>
  <c r="V193" i="122"/>
  <c r="AF208" i="122"/>
  <c r="X208" i="122"/>
  <c r="AX207" i="122"/>
  <c r="Z207" i="122"/>
  <c r="J207" i="122"/>
  <c r="AN206" i="122"/>
  <c r="AD206" i="122"/>
  <c r="T206" i="122"/>
  <c r="U204" i="122"/>
  <c r="D204" i="122"/>
  <c r="AJ203" i="122"/>
  <c r="Y155" i="122"/>
  <c r="AX119" i="122"/>
  <c r="AY169" i="122"/>
  <c r="AQ169" i="122"/>
  <c r="AI169" i="122"/>
  <c r="K169" i="122"/>
  <c r="O193" i="122"/>
  <c r="AE208" i="122"/>
  <c r="W208" i="122"/>
  <c r="O208" i="122"/>
  <c r="G208" i="122"/>
  <c r="AW206" i="122"/>
  <c r="I206" i="122"/>
  <c r="AJ204" i="122"/>
  <c r="AZ203" i="122"/>
  <c r="L203" i="122"/>
  <c r="Y194" i="122"/>
  <c r="AI76" i="122"/>
  <c r="AN135" i="122"/>
  <c r="AG160" i="122"/>
  <c r="Y160" i="122"/>
  <c r="Q160" i="122"/>
  <c r="I160" i="122"/>
  <c r="V155" i="122"/>
  <c r="AJ165" i="122"/>
  <c r="N193" i="122"/>
  <c r="P207" i="122"/>
  <c r="G207" i="122"/>
  <c r="AY204" i="122"/>
  <c r="K204" i="122"/>
  <c r="U183" i="122"/>
  <c r="U188" i="122"/>
  <c r="Z184" i="122"/>
  <c r="E188" i="122"/>
  <c r="J184" i="122"/>
  <c r="E183" i="122"/>
  <c r="AY193" i="122"/>
  <c r="AZ193" i="122"/>
  <c r="AA194" i="122"/>
  <c r="AA193" i="122"/>
  <c r="AA198" i="122"/>
  <c r="AC193" i="122"/>
  <c r="K193" i="122"/>
  <c r="K194" i="122"/>
  <c r="L193" i="122"/>
  <c r="K198" i="122"/>
  <c r="D145" i="122"/>
  <c r="D146" i="122"/>
  <c r="AX136" i="122"/>
  <c r="AP136" i="122"/>
  <c r="AH136" i="122"/>
  <c r="Z136" i="122"/>
  <c r="R136" i="122"/>
  <c r="J136" i="122"/>
  <c r="Z170" i="122"/>
  <c r="R170" i="122"/>
  <c r="J170" i="122"/>
  <c r="AF193" i="122"/>
  <c r="AF198" i="122"/>
  <c r="AF194" i="122"/>
  <c r="X193" i="122"/>
  <c r="AC194" i="122"/>
  <c r="X198" i="122"/>
  <c r="X194" i="122"/>
  <c r="U194" i="122"/>
  <c r="P198" i="122"/>
  <c r="Q193" i="122"/>
  <c r="P194" i="122"/>
  <c r="M194" i="122"/>
  <c r="H198" i="122"/>
  <c r="S194" i="122"/>
  <c r="S198" i="122"/>
  <c r="S193" i="122"/>
  <c r="AO129" i="122"/>
  <c r="AC169" i="122"/>
  <c r="R184" i="122"/>
  <c r="Y184" i="122"/>
  <c r="Y188" i="122"/>
  <c r="Z183" i="122"/>
  <c r="J183" i="122"/>
  <c r="I184" i="122"/>
  <c r="I188" i="122"/>
  <c r="AE193" i="122"/>
  <c r="AE198" i="122"/>
  <c r="AB194" i="122"/>
  <c r="W198" i="122"/>
  <c r="T194" i="122"/>
  <c r="O198" i="122"/>
  <c r="L194" i="122"/>
  <c r="G198" i="122"/>
  <c r="G193" i="122"/>
  <c r="G194" i="122"/>
  <c r="I193" i="122"/>
  <c r="AJ169" i="122"/>
  <c r="Q188" i="122"/>
  <c r="AZ196" i="122"/>
  <c r="AE194" i="122"/>
  <c r="O194" i="122"/>
  <c r="D149" i="122"/>
  <c r="E148" i="122"/>
  <c r="N184" i="122"/>
  <c r="I183" i="122"/>
  <c r="T193" i="122"/>
  <c r="AH169" i="122"/>
  <c r="AR165" i="122"/>
  <c r="E184" i="122"/>
  <c r="V183" i="122"/>
  <c r="N183" i="122"/>
  <c r="O183" i="122"/>
  <c r="F184" i="122"/>
  <c r="F183" i="122"/>
  <c r="P193" i="122"/>
  <c r="Y183" i="122"/>
  <c r="U184" i="122"/>
  <c r="M184" i="122"/>
  <c r="AS125" i="122"/>
  <c r="AK125" i="122"/>
  <c r="AD125" i="122"/>
  <c r="U125" i="122"/>
  <c r="AP149" i="122"/>
  <c r="J149" i="122"/>
  <c r="AT146" i="122"/>
  <c r="AD146" i="122"/>
  <c r="N146" i="122"/>
  <c r="AD156" i="122"/>
  <c r="V156" i="122"/>
  <c r="N156" i="122"/>
  <c r="AA170" i="122"/>
  <c r="AE183" i="122"/>
  <c r="AB184" i="122"/>
  <c r="T184" i="122"/>
  <c r="L184" i="122"/>
  <c r="AD130" i="122"/>
  <c r="V130" i="122"/>
  <c r="N130" i="122"/>
  <c r="F130" i="122"/>
  <c r="Z150" i="122"/>
  <c r="Q158" i="122"/>
  <c r="AC170" i="122"/>
  <c r="U170" i="122"/>
  <c r="M170" i="122"/>
  <c r="E170" i="122"/>
  <c r="V126" i="122"/>
  <c r="M139" i="122"/>
  <c r="AL149" i="122"/>
  <c r="V149" i="122"/>
  <c r="N149" i="122"/>
  <c r="W159" i="122"/>
  <c r="AX169" i="122"/>
  <c r="AP169" i="122"/>
  <c r="Z169" i="122"/>
  <c r="J169" i="122"/>
  <c r="AA184" i="122"/>
  <c r="S184" i="122"/>
  <c r="AY168" i="122"/>
  <c r="AT165" i="122"/>
  <c r="AD166" i="122"/>
  <c r="V165" i="122"/>
  <c r="AH148" i="122"/>
  <c r="AN158" i="122"/>
  <c r="E155" i="122"/>
  <c r="AZ168" i="122"/>
  <c r="U168" i="122"/>
  <c r="D165" i="122"/>
  <c r="N165" i="122"/>
  <c r="AC183" i="122"/>
  <c r="S183" i="122"/>
  <c r="O128" i="122"/>
  <c r="AY148" i="122"/>
  <c r="AO148" i="122"/>
  <c r="Y148" i="122"/>
  <c r="Q148" i="122"/>
  <c r="AF160" i="122"/>
  <c r="AT158" i="122"/>
  <c r="AD158" i="122"/>
  <c r="F158" i="122"/>
  <c r="D155" i="122"/>
  <c r="AO166" i="122"/>
  <c r="AS165" i="122"/>
  <c r="AK165" i="122"/>
  <c r="U165" i="122"/>
  <c r="E165" i="122"/>
  <c r="AA188" i="122"/>
  <c r="S188" i="122"/>
  <c r="K188" i="122"/>
  <c r="AF184" i="122"/>
  <c r="X184" i="122"/>
  <c r="P184" i="122"/>
  <c r="G184" i="122"/>
  <c r="AA183" i="122"/>
  <c r="Q183" i="122"/>
  <c r="G183" i="122"/>
  <c r="W170" i="122"/>
  <c r="AC129" i="122"/>
  <c r="E138" i="122"/>
  <c r="AO169" i="122"/>
  <c r="AE150" i="122"/>
  <c r="AC160" i="122"/>
  <c r="U160" i="122"/>
  <c r="M160" i="122"/>
  <c r="E160" i="122"/>
  <c r="AJ155" i="122"/>
  <c r="AK169" i="122"/>
  <c r="U169" i="122"/>
  <c r="AF188" i="122"/>
  <c r="X188" i="122"/>
  <c r="P188" i="122"/>
  <c r="H188" i="122"/>
  <c r="AC184" i="122"/>
  <c r="X183" i="122"/>
  <c r="AG169" i="122"/>
  <c r="J168" i="122"/>
  <c r="AX139" i="122"/>
  <c r="AH139" i="122"/>
  <c r="AK149" i="122"/>
  <c r="AB160" i="122"/>
  <c r="T160" i="122"/>
  <c r="L160" i="122"/>
  <c r="D160" i="122"/>
  <c r="AX159" i="122"/>
  <c r="AH159" i="122"/>
  <c r="Z159" i="122"/>
  <c r="R159" i="122"/>
  <c r="J159" i="122"/>
  <c r="AX156" i="122"/>
  <c r="AP156" i="122"/>
  <c r="AB170" i="122"/>
  <c r="T170" i="122"/>
  <c r="L170" i="122"/>
  <c r="D170" i="122"/>
  <c r="AS169" i="122"/>
  <c r="AW166" i="122"/>
  <c r="AG166" i="122"/>
  <c r="Y166" i="122"/>
  <c r="Q166" i="122"/>
  <c r="AE188" i="122"/>
  <c r="W188" i="122"/>
  <c r="O188" i="122"/>
  <c r="G188" i="122"/>
  <c r="L183" i="122"/>
  <c r="O170" i="122"/>
  <c r="AS138" i="122"/>
  <c r="Y169" i="122"/>
  <c r="Q169" i="122"/>
  <c r="AD140" i="122"/>
  <c r="AO146" i="122"/>
  <c r="AG146" i="122"/>
  <c r="I146" i="122"/>
  <c r="AO158" i="122"/>
  <c r="Y158" i="122"/>
  <c r="I156" i="122"/>
  <c r="Q168" i="122"/>
  <c r="AT168" i="122"/>
  <c r="F168" i="122"/>
  <c r="AD165" i="122"/>
  <c r="X170" i="122"/>
  <c r="K184" i="122"/>
  <c r="Z140" i="122"/>
  <c r="R140" i="122"/>
  <c r="Y168" i="122"/>
  <c r="AW169" i="122"/>
  <c r="V166" i="122"/>
  <c r="AG140" i="122"/>
  <c r="Y140" i="122"/>
  <c r="Q140" i="122"/>
  <c r="I140" i="122"/>
  <c r="AO136" i="122"/>
  <c r="AG136" i="122"/>
  <c r="Q136" i="122"/>
  <c r="I136" i="122"/>
  <c r="AD150" i="122"/>
  <c r="V150" i="122"/>
  <c r="N150" i="122"/>
  <c r="F150" i="122"/>
  <c r="J158" i="122"/>
  <c r="P169" i="122"/>
  <c r="AX168" i="122"/>
  <c r="X169" i="122"/>
  <c r="F165" i="122"/>
  <c r="U166" i="122"/>
  <c r="M166" i="122"/>
  <c r="K78" i="122"/>
  <c r="AY129" i="122"/>
  <c r="AC150" i="122"/>
  <c r="U150" i="122"/>
  <c r="M150" i="122"/>
  <c r="E150" i="122"/>
  <c r="AD145" i="122"/>
  <c r="AX158" i="122"/>
  <c r="AS159" i="122"/>
  <c r="AF158" i="122"/>
  <c r="X158" i="122"/>
  <c r="U159" i="122"/>
  <c r="M159" i="122"/>
  <c r="AF169" i="122"/>
  <c r="T168" i="122"/>
  <c r="AP168" i="122"/>
  <c r="Z168" i="122"/>
  <c r="AT166" i="122"/>
  <c r="N166" i="122"/>
  <c r="AE170" i="122"/>
  <c r="AE160" i="122"/>
  <c r="O160" i="122"/>
  <c r="G160" i="122"/>
  <c r="AG170" i="122"/>
  <c r="Y170" i="122"/>
  <c r="Q170" i="122"/>
  <c r="I170" i="122"/>
  <c r="I169" i="122"/>
  <c r="AO168" i="122"/>
  <c r="N168" i="122"/>
  <c r="Z165" i="122"/>
  <c r="AG66" i="122"/>
  <c r="AC140" i="122"/>
  <c r="U140" i="122"/>
  <c r="M140" i="122"/>
  <c r="E140" i="122"/>
  <c r="AS136" i="122"/>
  <c r="AK136" i="122"/>
  <c r="U136" i="122"/>
  <c r="AI168" i="122"/>
  <c r="AW168" i="122"/>
  <c r="O168" i="122"/>
  <c r="AE129" i="122"/>
  <c r="W129" i="122"/>
  <c r="AW139" i="122"/>
  <c r="AO139" i="122"/>
  <c r="AG139" i="122"/>
  <c r="Y139" i="122"/>
  <c r="Q139" i="122"/>
  <c r="I139" i="122"/>
  <c r="AG150" i="122"/>
  <c r="Y150" i="122"/>
  <c r="Q150" i="122"/>
  <c r="I150" i="122"/>
  <c r="AA150" i="122"/>
  <c r="AB159" i="122"/>
  <c r="N170" i="122"/>
  <c r="D169" i="122"/>
  <c r="AH168" i="122"/>
  <c r="E168" i="122"/>
  <c r="AL169" i="122"/>
  <c r="AD169" i="122"/>
  <c r="V169" i="122"/>
  <c r="N169" i="122"/>
  <c r="O165" i="122"/>
  <c r="AI166" i="122"/>
  <c r="W160" i="122"/>
  <c r="AT135" i="122"/>
  <c r="F135" i="122"/>
  <c r="X150" i="122"/>
  <c r="H150" i="122"/>
  <c r="AX146" i="122"/>
  <c r="AP146" i="122"/>
  <c r="Z146" i="122"/>
  <c r="R146" i="122"/>
  <c r="K158" i="122"/>
  <c r="AS155" i="122"/>
  <c r="AD170" i="122"/>
  <c r="F170" i="122"/>
  <c r="AD168" i="122"/>
  <c r="AX166" i="122"/>
  <c r="AP166" i="122"/>
  <c r="AH166" i="122"/>
  <c r="Z166" i="122"/>
  <c r="R166" i="122"/>
  <c r="J166" i="122"/>
  <c r="AE169" i="122"/>
  <c r="AF168" i="122"/>
  <c r="I168" i="122"/>
  <c r="G168" i="122"/>
  <c r="AO165" i="122"/>
  <c r="AN166" i="122"/>
  <c r="AH165" i="122"/>
  <c r="AF165" i="122"/>
  <c r="AF166" i="122"/>
  <c r="AE140" i="122"/>
  <c r="AH156" i="122"/>
  <c r="Z156" i="122"/>
  <c r="Z155" i="122"/>
  <c r="R156" i="122"/>
  <c r="R160" i="122"/>
  <c r="J156" i="122"/>
  <c r="J155" i="122"/>
  <c r="J160" i="122"/>
  <c r="AZ169" i="122"/>
  <c r="AC166" i="122"/>
  <c r="AY165" i="122"/>
  <c r="AY166" i="122"/>
  <c r="AA166" i="122"/>
  <c r="AA165" i="122"/>
  <c r="AC165" i="122"/>
  <c r="S166" i="122"/>
  <c r="S165" i="122"/>
  <c r="K165" i="122"/>
  <c r="L165" i="122"/>
  <c r="K166" i="122"/>
  <c r="Y129" i="122"/>
  <c r="Q129" i="122"/>
  <c r="V146" i="122"/>
  <c r="V145" i="122"/>
  <c r="AE159" i="122"/>
  <c r="AE158" i="122"/>
  <c r="O155" i="122"/>
  <c r="L169" i="122"/>
  <c r="AE168" i="122"/>
  <c r="AI165" i="122"/>
  <c r="AY88" i="122"/>
  <c r="Q138" i="122"/>
  <c r="AZ139" i="122"/>
  <c r="AJ139" i="122"/>
  <c r="L139" i="122"/>
  <c r="R150" i="122"/>
  <c r="Z149" i="122"/>
  <c r="AK159" i="122"/>
  <c r="N155" i="122"/>
  <c r="K170" i="122"/>
  <c r="K168" i="122"/>
  <c r="AS166" i="122"/>
  <c r="AM169" i="122"/>
  <c r="AM168" i="122"/>
  <c r="Q165" i="122"/>
  <c r="P166" i="122"/>
  <c r="F156" i="122"/>
  <c r="F155" i="122"/>
  <c r="H170" i="122"/>
  <c r="G169" i="122"/>
  <c r="L166" i="122"/>
  <c r="G165" i="122"/>
  <c r="I165" i="122"/>
  <c r="G166" i="122"/>
  <c r="V95" i="122"/>
  <c r="Q128" i="122"/>
  <c r="D138" i="122"/>
  <c r="D139" i="122"/>
  <c r="AH149" i="122"/>
  <c r="AI148" i="122"/>
  <c r="J148" i="122"/>
  <c r="AH146" i="122"/>
  <c r="J146" i="122"/>
  <c r="J145" i="122"/>
  <c r="AW156" i="122"/>
  <c r="AF170" i="122"/>
  <c r="S170" i="122"/>
  <c r="G170" i="122"/>
  <c r="AR169" i="122"/>
  <c r="AK166" i="122"/>
  <c r="P168" i="122"/>
  <c r="O169" i="122"/>
  <c r="X165" i="122"/>
  <c r="X166" i="122"/>
  <c r="AC159" i="122"/>
  <c r="Y165" i="122"/>
  <c r="AR166" i="122"/>
  <c r="AM166" i="122"/>
  <c r="AM165" i="122"/>
  <c r="T166" i="122"/>
  <c r="O166" i="122"/>
  <c r="AN168" i="122"/>
  <c r="AJ168" i="122"/>
  <c r="AK168" i="122"/>
  <c r="AN165" i="122"/>
  <c r="T165" i="122"/>
  <c r="AU168" i="122"/>
  <c r="AU169" i="122"/>
  <c r="AH158" i="122"/>
  <c r="T159" i="122"/>
  <c r="U158" i="122"/>
  <c r="AT155" i="122"/>
  <c r="AT156" i="122"/>
  <c r="T169" i="122"/>
  <c r="AZ166" i="122"/>
  <c r="AU165" i="122"/>
  <c r="AU166" i="122"/>
  <c r="AW165" i="122"/>
  <c r="AE165" i="122"/>
  <c r="AJ166" i="122"/>
  <c r="AE166" i="122"/>
  <c r="AB166" i="122"/>
  <c r="W166" i="122"/>
  <c r="AW159" i="122"/>
  <c r="AD155" i="122"/>
  <c r="AI156" i="122"/>
  <c r="P170" i="122"/>
  <c r="AC168" i="122"/>
  <c r="AA168" i="122"/>
  <c r="AA169" i="122"/>
  <c r="S168" i="122"/>
  <c r="S169" i="122"/>
  <c r="P165" i="122"/>
  <c r="AO78" i="122"/>
  <c r="K88" i="122"/>
  <c r="AC130" i="122"/>
  <c r="U130" i="122"/>
  <c r="M130" i="122"/>
  <c r="E130" i="122"/>
  <c r="AP128" i="122"/>
  <c r="Z128" i="122"/>
  <c r="AF140" i="122"/>
  <c r="X140" i="122"/>
  <c r="P140" i="122"/>
  <c r="H140" i="122"/>
  <c r="Z138" i="122"/>
  <c r="R139" i="122"/>
  <c r="AX148" i="122"/>
  <c r="AF148" i="122"/>
  <c r="Y146" i="122"/>
  <c r="Q146" i="122"/>
  <c r="AD160" i="122"/>
  <c r="V160" i="122"/>
  <c r="N160" i="122"/>
  <c r="F160" i="122"/>
  <c r="AP158" i="122"/>
  <c r="Z158" i="122"/>
  <c r="AK155" i="122"/>
  <c r="U155" i="122"/>
  <c r="V168" i="122"/>
  <c r="AA89" i="122"/>
  <c r="P96" i="122"/>
  <c r="AL139" i="122"/>
  <c r="N139" i="122"/>
  <c r="N136" i="122"/>
  <c r="M146" i="122"/>
  <c r="AL159" i="122"/>
  <c r="AD159" i="122"/>
  <c r="V159" i="122"/>
  <c r="N159" i="122"/>
  <c r="F169" i="122"/>
  <c r="AZ165" i="122"/>
  <c r="AP165" i="122"/>
  <c r="R120" i="122"/>
  <c r="AK138" i="122"/>
  <c r="AC139" i="122"/>
  <c r="U138" i="122"/>
  <c r="AA148" i="122"/>
  <c r="AE145" i="122"/>
  <c r="H160" i="122"/>
  <c r="AT169" i="122"/>
  <c r="AS76" i="122"/>
  <c r="AD139" i="122"/>
  <c r="AD138" i="122"/>
  <c r="AZ158" i="122"/>
  <c r="AZ159" i="122"/>
  <c r="AR158" i="122"/>
  <c r="AR159" i="122"/>
  <c r="AJ158" i="122"/>
  <c r="AK158" i="122"/>
  <c r="AJ159" i="122"/>
  <c r="L158" i="122"/>
  <c r="N158" i="122"/>
  <c r="L159" i="122"/>
  <c r="M156" i="122"/>
  <c r="AY155" i="122"/>
  <c r="AY156" i="122"/>
  <c r="AA156" i="122"/>
  <c r="AA155" i="122"/>
  <c r="AC155" i="122"/>
  <c r="S156" i="122"/>
  <c r="S155" i="122"/>
  <c r="K155" i="122"/>
  <c r="L155" i="122"/>
  <c r="K156" i="122"/>
  <c r="M66" i="122"/>
  <c r="S160" i="122"/>
  <c r="AG159" i="122"/>
  <c r="T158" i="122"/>
  <c r="AY159" i="122"/>
  <c r="AV159" i="122"/>
  <c r="AQ159" i="122"/>
  <c r="AN159" i="122"/>
  <c r="AI159" i="122"/>
  <c r="AA158" i="122"/>
  <c r="AC158" i="122"/>
  <c r="AF159" i="122"/>
  <c r="AA159" i="122"/>
  <c r="S158" i="122"/>
  <c r="X159" i="122"/>
  <c r="S159" i="122"/>
  <c r="P159" i="122"/>
  <c r="K159" i="122"/>
  <c r="AI155" i="122"/>
  <c r="O108" i="122"/>
  <c r="AE118" i="122"/>
  <c r="D125" i="122"/>
  <c r="D126" i="122"/>
  <c r="E135" i="122"/>
  <c r="AD136" i="122"/>
  <c r="AD135" i="122"/>
  <c r="V135" i="122"/>
  <c r="X135" i="122"/>
  <c r="O148" i="122"/>
  <c r="X148" i="122"/>
  <c r="N145" i="122"/>
  <c r="I159" i="122"/>
  <c r="AI158" i="122"/>
  <c r="AC156" i="122"/>
  <c r="AR146" i="122"/>
  <c r="AN145" i="122"/>
  <c r="T146" i="122"/>
  <c r="O150" i="122"/>
  <c r="AO155" i="122"/>
  <c r="AN156" i="122"/>
  <c r="Q155" i="122"/>
  <c r="P156" i="122"/>
  <c r="J139" i="122"/>
  <c r="J138" i="122"/>
  <c r="Y159" i="122"/>
  <c r="D159" i="122"/>
  <c r="AS156" i="122"/>
  <c r="AX155" i="122"/>
  <c r="AZ156" i="122"/>
  <c r="AU155" i="122"/>
  <c r="AU156" i="122"/>
  <c r="AW155" i="122"/>
  <c r="AE155" i="122"/>
  <c r="AJ156" i="122"/>
  <c r="AE156" i="122"/>
  <c r="T156" i="122"/>
  <c r="O156" i="122"/>
  <c r="AS149" i="122"/>
  <c r="AS148" i="122"/>
  <c r="AX149" i="122"/>
  <c r="U148" i="122"/>
  <c r="U149" i="122"/>
  <c r="M149" i="122"/>
  <c r="R149" i="122"/>
  <c r="AA160" i="122"/>
  <c r="K160" i="122"/>
  <c r="AY158" i="122"/>
  <c r="AU158" i="122"/>
  <c r="AU159" i="122"/>
  <c r="AW158" i="122"/>
  <c r="AM159" i="122"/>
  <c r="AM158" i="122"/>
  <c r="P158" i="122"/>
  <c r="O159" i="122"/>
  <c r="G158" i="122"/>
  <c r="I158" i="122"/>
  <c r="G159" i="122"/>
  <c r="U156" i="122"/>
  <c r="AZ146" i="122"/>
  <c r="AB146" i="122"/>
  <c r="W150" i="122"/>
  <c r="AF155" i="122"/>
  <c r="AF156" i="122"/>
  <c r="AP139" i="122"/>
  <c r="AR138" i="122"/>
  <c r="AD149" i="122"/>
  <c r="AE148" i="122"/>
  <c r="AR156" i="122"/>
  <c r="AM156" i="122"/>
  <c r="AM155" i="122"/>
  <c r="AB156" i="122"/>
  <c r="W156" i="122"/>
  <c r="L156" i="122"/>
  <c r="G155" i="122"/>
  <c r="I155" i="122"/>
  <c r="G156" i="122"/>
  <c r="AW145" i="122"/>
  <c r="AS145" i="122"/>
  <c r="AW146" i="122"/>
  <c r="AO159" i="122"/>
  <c r="E158" i="122"/>
  <c r="T155" i="122"/>
  <c r="L146" i="122"/>
  <c r="I145" i="122"/>
  <c r="G146" i="122"/>
  <c r="X155" i="122"/>
  <c r="X156" i="122"/>
  <c r="AT95" i="122"/>
  <c r="AD95" i="122"/>
  <c r="AP118" i="122"/>
  <c r="Z118" i="122"/>
  <c r="G150" i="122"/>
  <c r="AM145" i="122"/>
  <c r="X160" i="122"/>
  <c r="Q159" i="122"/>
  <c r="AS158" i="122"/>
  <c r="AK156" i="122"/>
  <c r="AN155" i="122"/>
  <c r="P155" i="122"/>
  <c r="AT75" i="122"/>
  <c r="AD75" i="122"/>
  <c r="V75" i="122"/>
  <c r="AK109" i="122"/>
  <c r="AX118" i="122"/>
  <c r="AC119" i="122"/>
  <c r="Z120" i="122"/>
  <c r="J140" i="122"/>
  <c r="AK139" i="122"/>
  <c r="Y138" i="122"/>
  <c r="U139" i="122"/>
  <c r="J150" i="122"/>
  <c r="AE149" i="122"/>
  <c r="W149" i="122"/>
  <c r="Z145" i="122"/>
  <c r="AK145" i="122"/>
  <c r="U145" i="122"/>
  <c r="V158" i="122"/>
  <c r="O105" i="122"/>
  <c r="AB150" i="122"/>
  <c r="T150" i="122"/>
  <c r="L150" i="122"/>
  <c r="D150" i="122"/>
  <c r="AT145" i="122"/>
  <c r="AR155" i="122"/>
  <c r="AH155" i="122"/>
  <c r="AX76" i="122"/>
  <c r="AP76" i="122"/>
  <c r="AH76" i="122"/>
  <c r="Z76" i="122"/>
  <c r="R76" i="122"/>
  <c r="Z86" i="122"/>
  <c r="L109" i="122"/>
  <c r="AT116" i="122"/>
  <c r="AK129" i="122"/>
  <c r="R129" i="122"/>
  <c r="AP126" i="122"/>
  <c r="AH126" i="122"/>
  <c r="Z126" i="122"/>
  <c r="AB140" i="122"/>
  <c r="T140" i="122"/>
  <c r="L140" i="122"/>
  <c r="D140" i="122"/>
  <c r="AR139" i="122"/>
  <c r="AY149" i="122"/>
  <c r="AV149" i="122"/>
  <c r="AN149" i="122"/>
  <c r="S148" i="122"/>
  <c r="P149" i="122"/>
  <c r="F159" i="122"/>
  <c r="AZ155" i="122"/>
  <c r="AP155" i="122"/>
  <c r="AG100" i="122"/>
  <c r="Y100" i="122"/>
  <c r="Q100" i="122"/>
  <c r="I100" i="122"/>
  <c r="AY118" i="122"/>
  <c r="AS115" i="122"/>
  <c r="AZ128" i="122"/>
  <c r="AR128" i="122"/>
  <c r="AW126" i="122"/>
  <c r="AG126" i="122"/>
  <c r="T138" i="122"/>
  <c r="AP148" i="122"/>
  <c r="Z148" i="122"/>
  <c r="F145" i="122"/>
  <c r="AT159" i="122"/>
  <c r="AY145" i="122"/>
  <c r="AY146" i="122"/>
  <c r="AI146" i="122"/>
  <c r="AI145" i="122"/>
  <c r="T109" i="122"/>
  <c r="U108" i="122"/>
  <c r="AS135" i="122"/>
  <c r="AW136" i="122"/>
  <c r="G148" i="122"/>
  <c r="I148" i="122"/>
  <c r="G149" i="122"/>
  <c r="AJ145" i="122"/>
  <c r="AJ79" i="122"/>
  <c r="AO145" i="122"/>
  <c r="AS146" i="122"/>
  <c r="AN146" i="122"/>
  <c r="AE59" i="122"/>
  <c r="AK135" i="122"/>
  <c r="S146" i="122"/>
  <c r="S145" i="122"/>
  <c r="AX126" i="122"/>
  <c r="AM149" i="122"/>
  <c r="AM148" i="122"/>
  <c r="AN148" i="122"/>
  <c r="P148" i="122"/>
  <c r="O149" i="122"/>
  <c r="U146" i="122"/>
  <c r="Q145" i="122"/>
  <c r="P146" i="122"/>
  <c r="AF118" i="122"/>
  <c r="AK119" i="122"/>
  <c r="AH129" i="122"/>
  <c r="J129" i="122"/>
  <c r="Y136" i="122"/>
  <c r="S150" i="122"/>
  <c r="AZ148" i="122"/>
  <c r="AZ149" i="122"/>
  <c r="AW149" i="122"/>
  <c r="AR148" i="122"/>
  <c r="AR149" i="122"/>
  <c r="AJ148" i="122"/>
  <c r="AK148" i="122"/>
  <c r="AO149" i="122"/>
  <c r="AJ149" i="122"/>
  <c r="AG149" i="122"/>
  <c r="AB149" i="122"/>
  <c r="T148" i="122"/>
  <c r="Y149" i="122"/>
  <c r="T149" i="122"/>
  <c r="Q149" i="122"/>
  <c r="L148" i="122"/>
  <c r="N148" i="122"/>
  <c r="L149" i="122"/>
  <c r="I149" i="122"/>
  <c r="D148" i="122"/>
  <c r="K145" i="122"/>
  <c r="L145" i="122"/>
  <c r="K146" i="122"/>
  <c r="U129" i="122"/>
  <c r="Z129" i="122"/>
  <c r="J126" i="122"/>
  <c r="J130" i="122"/>
  <c r="D136" i="122"/>
  <c r="D135" i="122"/>
  <c r="X145" i="122"/>
  <c r="Y145" i="122"/>
  <c r="AC146" i="122"/>
  <c r="X146" i="122"/>
  <c r="T145" i="122"/>
  <c r="AA146" i="122"/>
  <c r="AA145" i="122"/>
  <c r="AC145" i="122"/>
  <c r="K150" i="122"/>
  <c r="R126" i="122"/>
  <c r="R130" i="122"/>
  <c r="AU148" i="122"/>
  <c r="AU149" i="122"/>
  <c r="AW148" i="122"/>
  <c r="T79" i="122"/>
  <c r="AF145" i="122"/>
  <c r="AK146" i="122"/>
  <c r="AF146" i="122"/>
  <c r="Y128" i="122"/>
  <c r="X128" i="122"/>
  <c r="M129" i="122"/>
  <c r="E125" i="122"/>
  <c r="E126" i="122"/>
  <c r="AN138" i="122"/>
  <c r="AS139" i="122"/>
  <c r="W140" i="122"/>
  <c r="O135" i="122"/>
  <c r="O140" i="122"/>
  <c r="G140" i="122"/>
  <c r="AF150" i="122"/>
  <c r="P150" i="122"/>
  <c r="P145" i="122"/>
  <c r="J105" i="122"/>
  <c r="AD115" i="122"/>
  <c r="V115" i="122"/>
  <c r="R110" i="122"/>
  <c r="AO116" i="122"/>
  <c r="AG116" i="122"/>
  <c r="Y116" i="122"/>
  <c r="J128" i="122"/>
  <c r="AL129" i="122"/>
  <c r="AD129" i="122"/>
  <c r="N129" i="122"/>
  <c r="AI126" i="122"/>
  <c r="N140" i="122"/>
  <c r="N138" i="122"/>
  <c r="AO138" i="122"/>
  <c r="Y135" i="122"/>
  <c r="U135" i="122"/>
  <c r="AQ149" i="122"/>
  <c r="AI149" i="122"/>
  <c r="AA149" i="122"/>
  <c r="S149" i="122"/>
  <c r="K149" i="122"/>
  <c r="V148" i="122"/>
  <c r="AU146" i="122"/>
  <c r="AM146" i="122"/>
  <c r="AE146" i="122"/>
  <c r="W146" i="122"/>
  <c r="O146" i="122"/>
  <c r="AU145" i="122"/>
  <c r="G145" i="122"/>
  <c r="I106" i="122"/>
  <c r="L130" i="122"/>
  <c r="AH138" i="122"/>
  <c r="S140" i="122"/>
  <c r="O145" i="122"/>
  <c r="H90" i="122"/>
  <c r="AD118" i="122"/>
  <c r="F140" i="122"/>
  <c r="AF149" i="122"/>
  <c r="X149" i="122"/>
  <c r="AC148" i="122"/>
  <c r="AJ146" i="122"/>
  <c r="AR145" i="122"/>
  <c r="AH145" i="122"/>
  <c r="T130" i="122"/>
  <c r="Y126" i="122"/>
  <c r="N76" i="122"/>
  <c r="AT86" i="122"/>
  <c r="AG106" i="122"/>
  <c r="Y106" i="122"/>
  <c r="AD120" i="122"/>
  <c r="V120" i="122"/>
  <c r="N120" i="122"/>
  <c r="F120" i="122"/>
  <c r="H120" i="122"/>
  <c r="AX129" i="122"/>
  <c r="N135" i="122"/>
  <c r="F149" i="122"/>
  <c r="AZ145" i="122"/>
  <c r="AP145" i="122"/>
  <c r="AB130" i="122"/>
  <c r="D130" i="122"/>
  <c r="AO126" i="122"/>
  <c r="I126" i="122"/>
  <c r="W139" i="122"/>
  <c r="AC100" i="122"/>
  <c r="U100" i="122"/>
  <c r="M100" i="122"/>
  <c r="AI96" i="122"/>
  <c r="S96" i="122"/>
  <c r="AX108" i="122"/>
  <c r="AN108" i="122"/>
  <c r="X108" i="122"/>
  <c r="AE115" i="122"/>
  <c r="AG130" i="122"/>
  <c r="Y130" i="122"/>
  <c r="Q130" i="122"/>
  <c r="I130" i="122"/>
  <c r="AD126" i="122"/>
  <c r="V125" i="122"/>
  <c r="V140" i="122"/>
  <c r="AX138" i="122"/>
  <c r="AJ138" i="122"/>
  <c r="J135" i="122"/>
  <c r="AT149" i="122"/>
  <c r="AY135" i="122"/>
  <c r="AY136" i="122"/>
  <c r="K135" i="122"/>
  <c r="L135" i="122"/>
  <c r="K136" i="122"/>
  <c r="P136" i="122"/>
  <c r="AJ125" i="122"/>
  <c r="AY138" i="122"/>
  <c r="AY139" i="122"/>
  <c r="AV139" i="122"/>
  <c r="AQ139" i="122"/>
  <c r="AN139" i="122"/>
  <c r="AI139" i="122"/>
  <c r="AF139" i="122"/>
  <c r="AA138" i="122"/>
  <c r="AC138" i="122"/>
  <c r="AA139" i="122"/>
  <c r="S138" i="122"/>
  <c r="X139" i="122"/>
  <c r="S139" i="122"/>
  <c r="P139" i="122"/>
  <c r="K138" i="122"/>
  <c r="L138" i="122"/>
  <c r="K139" i="122"/>
  <c r="E110" i="122"/>
  <c r="AI138" i="122"/>
  <c r="AI135" i="122"/>
  <c r="J115" i="122"/>
  <c r="N116" i="122"/>
  <c r="AE130" i="122"/>
  <c r="O130" i="122"/>
  <c r="AB139" i="122"/>
  <c r="AZ136" i="122"/>
  <c r="AU135" i="122"/>
  <c r="AU136" i="122"/>
  <c r="AW135" i="122"/>
  <c r="AR136" i="122"/>
  <c r="AM135" i="122"/>
  <c r="AM136" i="122"/>
  <c r="AE135" i="122"/>
  <c r="AJ136" i="122"/>
  <c r="AF135" i="122"/>
  <c r="AE136" i="122"/>
  <c r="AB136" i="122"/>
  <c r="W136" i="122"/>
  <c r="T136" i="122"/>
  <c r="P135" i="122"/>
  <c r="O136" i="122"/>
  <c r="L136" i="122"/>
  <c r="I135" i="122"/>
  <c r="G136" i="122"/>
  <c r="G135" i="122"/>
  <c r="AA136" i="122"/>
  <c r="AA135" i="122"/>
  <c r="AC135" i="122"/>
  <c r="AF136" i="122"/>
  <c r="U110" i="122"/>
  <c r="AK79" i="122"/>
  <c r="AO106" i="122"/>
  <c r="AX128" i="122"/>
  <c r="AO128" i="122"/>
  <c r="AS129" i="122"/>
  <c r="AF128" i="122"/>
  <c r="AH128" i="122"/>
  <c r="AT125" i="122"/>
  <c r="AT126" i="122"/>
  <c r="N125" i="122"/>
  <c r="N126" i="122"/>
  <c r="F126" i="122"/>
  <c r="F125" i="122"/>
  <c r="AU138" i="122"/>
  <c r="AU139" i="122"/>
  <c r="AW138" i="122"/>
  <c r="AM138" i="122"/>
  <c r="AM139" i="122"/>
  <c r="AE139" i="122"/>
  <c r="AE138" i="122"/>
  <c r="AF138" i="122"/>
  <c r="P138" i="122"/>
  <c r="O139" i="122"/>
  <c r="I138" i="122"/>
  <c r="G139" i="122"/>
  <c r="G138" i="122"/>
  <c r="S136" i="122"/>
  <c r="X136" i="122"/>
  <c r="S135" i="122"/>
  <c r="AB129" i="122"/>
  <c r="AG129" i="122"/>
  <c r="D128" i="122"/>
  <c r="I129" i="122"/>
  <c r="E128" i="122"/>
  <c r="M110" i="122"/>
  <c r="AG110" i="122"/>
  <c r="Y110" i="122"/>
  <c r="Q110" i="122"/>
  <c r="I110" i="122"/>
  <c r="U128" i="122"/>
  <c r="AA140" i="122"/>
  <c r="K140" i="122"/>
  <c r="AT138" i="122"/>
  <c r="AT139" i="122"/>
  <c r="V139" i="122"/>
  <c r="V138" i="122"/>
  <c r="F138" i="122"/>
  <c r="F139" i="122"/>
  <c r="AI136" i="122"/>
  <c r="AJ135" i="122"/>
  <c r="AN136" i="122"/>
  <c r="AR129" i="122"/>
  <c r="AS128" i="122"/>
  <c r="AC110" i="122"/>
  <c r="E105" i="122"/>
  <c r="AP98" i="122"/>
  <c r="AW129" i="122"/>
  <c r="L129" i="122"/>
  <c r="T139" i="122"/>
  <c r="X138" i="122"/>
  <c r="T135" i="122"/>
  <c r="AC120" i="122"/>
  <c r="U120" i="122"/>
  <c r="M120" i="122"/>
  <c r="E120" i="122"/>
  <c r="Z125" i="122"/>
  <c r="AZ138" i="122"/>
  <c r="AP138" i="122"/>
  <c r="F136" i="122"/>
  <c r="E100" i="122"/>
  <c r="AO96" i="122"/>
  <c r="AG96" i="122"/>
  <c r="Y96" i="122"/>
  <c r="AX106" i="122"/>
  <c r="AP106" i="122"/>
  <c r="AH106" i="122"/>
  <c r="Z106" i="122"/>
  <c r="R106" i="122"/>
  <c r="J106" i="122"/>
  <c r="AP119" i="122"/>
  <c r="AO118" i="122"/>
  <c r="AP116" i="122"/>
  <c r="AH116" i="122"/>
  <c r="Z116" i="122"/>
  <c r="R116" i="122"/>
  <c r="J116" i="122"/>
  <c r="Z139" i="122"/>
  <c r="AT136" i="122"/>
  <c r="V136" i="122"/>
  <c r="Z135" i="122"/>
  <c r="AC106" i="122"/>
  <c r="M116" i="122"/>
  <c r="AR135" i="122"/>
  <c r="AY78" i="122"/>
  <c r="AQ89" i="122"/>
  <c r="Z95" i="122"/>
  <c r="W110" i="122"/>
  <c r="G110" i="122"/>
  <c r="AG120" i="122"/>
  <c r="Y120" i="122"/>
  <c r="Q120" i="122"/>
  <c r="I120" i="122"/>
  <c r="J125" i="122"/>
  <c r="AZ135" i="122"/>
  <c r="AP135" i="122"/>
  <c r="AS106" i="122"/>
  <c r="U106" i="122"/>
  <c r="AH135" i="122"/>
  <c r="O55" i="122"/>
  <c r="AP78" i="122"/>
  <c r="J78" i="122"/>
  <c r="M96" i="122"/>
  <c r="AO108" i="122"/>
  <c r="Y108" i="122"/>
  <c r="Q108" i="122"/>
  <c r="AD106" i="122"/>
  <c r="V105" i="122"/>
  <c r="X120" i="122"/>
  <c r="AS119" i="122"/>
  <c r="AT115" i="122"/>
  <c r="AD116" i="122"/>
  <c r="V116" i="122"/>
  <c r="Z130" i="122"/>
  <c r="AP129" i="122"/>
  <c r="AF130" i="122"/>
  <c r="AC126" i="122"/>
  <c r="P130" i="122"/>
  <c r="H130" i="122"/>
  <c r="AH99" i="122"/>
  <c r="AR105" i="122"/>
  <c r="AS105" i="122"/>
  <c r="E115" i="122"/>
  <c r="AZ116" i="122"/>
  <c r="AR116" i="122"/>
  <c r="AB116" i="122"/>
  <c r="W120" i="122"/>
  <c r="T116" i="122"/>
  <c r="L116" i="122"/>
  <c r="AV129" i="122"/>
  <c r="AQ129" i="122"/>
  <c r="AN129" i="122"/>
  <c r="AI129" i="122"/>
  <c r="AA128" i="122"/>
  <c r="AC128" i="122"/>
  <c r="AF129" i="122"/>
  <c r="AA129" i="122"/>
  <c r="S128" i="122"/>
  <c r="X129" i="122"/>
  <c r="S129" i="122"/>
  <c r="P129" i="122"/>
  <c r="K129" i="122"/>
  <c r="M126" i="122"/>
  <c r="AY125" i="122"/>
  <c r="AY126" i="122"/>
  <c r="AA126" i="122"/>
  <c r="AA125" i="122"/>
  <c r="AC125" i="122"/>
  <c r="S126" i="122"/>
  <c r="S125" i="122"/>
  <c r="K125" i="122"/>
  <c r="L125" i="122"/>
  <c r="K126" i="122"/>
  <c r="S110" i="122"/>
  <c r="I116" i="122"/>
  <c r="D115" i="122"/>
  <c r="N115" i="122"/>
  <c r="F116" i="122"/>
  <c r="F115" i="122"/>
  <c r="AY128" i="122"/>
  <c r="AE128" i="122"/>
  <c r="N128" i="122"/>
  <c r="AI125" i="122"/>
  <c r="V106" i="122"/>
  <c r="O120" i="122"/>
  <c r="AA130" i="122"/>
  <c r="K130" i="122"/>
  <c r="AD128" i="122"/>
  <c r="K128" i="122"/>
  <c r="AO125" i="122"/>
  <c r="AN126" i="122"/>
  <c r="AF125" i="122"/>
  <c r="AF126" i="122"/>
  <c r="X125" i="122"/>
  <c r="X126" i="122"/>
  <c r="Q125" i="122"/>
  <c r="P126" i="122"/>
  <c r="G120" i="122"/>
  <c r="X130" i="122"/>
  <c r="AU128" i="122"/>
  <c r="AU129" i="122"/>
  <c r="AW128" i="122"/>
  <c r="AM129" i="122"/>
  <c r="AM128" i="122"/>
  <c r="P128" i="122"/>
  <c r="O129" i="122"/>
  <c r="G128" i="122"/>
  <c r="I128" i="122"/>
  <c r="G129" i="122"/>
  <c r="AS126" i="122"/>
  <c r="Y125" i="122"/>
  <c r="AZ126" i="122"/>
  <c r="AU125" i="122"/>
  <c r="AU126" i="122"/>
  <c r="AW125" i="122"/>
  <c r="AR126" i="122"/>
  <c r="AM126" i="122"/>
  <c r="AM125" i="122"/>
  <c r="AE125" i="122"/>
  <c r="AJ126" i="122"/>
  <c r="AE126" i="122"/>
  <c r="AB126" i="122"/>
  <c r="W126" i="122"/>
  <c r="T126" i="122"/>
  <c r="O126" i="122"/>
  <c r="L126" i="122"/>
  <c r="G125" i="122"/>
  <c r="I125" i="122"/>
  <c r="G126" i="122"/>
  <c r="T90" i="122"/>
  <c r="AH118" i="122"/>
  <c r="AI118" i="122"/>
  <c r="AH119" i="122"/>
  <c r="W130" i="122"/>
  <c r="G130" i="122"/>
  <c r="AT128" i="122"/>
  <c r="AT129" i="122"/>
  <c r="V129" i="122"/>
  <c r="V128" i="122"/>
  <c r="F128" i="122"/>
  <c r="F129" i="122"/>
  <c r="U126" i="122"/>
  <c r="AT105" i="122"/>
  <c r="AT106" i="122"/>
  <c r="N105" i="122"/>
  <c r="N106" i="122"/>
  <c r="Y118" i="122"/>
  <c r="O115" i="122"/>
  <c r="AW116" i="122"/>
  <c r="Q116" i="122"/>
  <c r="S130" i="122"/>
  <c r="AN128" i="122"/>
  <c r="T128" i="122"/>
  <c r="T125" i="122"/>
  <c r="AD80" i="122"/>
  <c r="V80" i="122"/>
  <c r="N80" i="122"/>
  <c r="F80" i="122"/>
  <c r="AH78" i="122"/>
  <c r="AD98" i="122"/>
  <c r="AC95" i="122"/>
  <c r="AA100" i="122"/>
  <c r="AS109" i="122"/>
  <c r="AC109" i="122"/>
  <c r="U109" i="122"/>
  <c r="AE120" i="122"/>
  <c r="AZ129" i="122"/>
  <c r="AJ129" i="122"/>
  <c r="T129" i="122"/>
  <c r="AI128" i="122"/>
  <c r="AJ128" i="122"/>
  <c r="AK128" i="122"/>
  <c r="L128" i="122"/>
  <c r="AK126" i="122"/>
  <c r="AN125" i="122"/>
  <c r="P125" i="122"/>
  <c r="AH38" i="122"/>
  <c r="X48" i="122"/>
  <c r="V65" i="122"/>
  <c r="X80" i="122"/>
  <c r="P80" i="122"/>
  <c r="H80" i="122"/>
  <c r="P89" i="122"/>
  <c r="X89" i="122"/>
  <c r="AF89" i="122"/>
  <c r="AV89" i="122"/>
  <c r="AZ99" i="122"/>
  <c r="AR99" i="122"/>
  <c r="AJ99" i="122"/>
  <c r="T99" i="122"/>
  <c r="L99" i="122"/>
  <c r="R96" i="122"/>
  <c r="AB110" i="122"/>
  <c r="T110" i="122"/>
  <c r="L110" i="122"/>
  <c r="D110" i="122"/>
  <c r="AE108" i="122"/>
  <c r="J120" i="122"/>
  <c r="AY119" i="122"/>
  <c r="AV119" i="122"/>
  <c r="AN119" i="122"/>
  <c r="AA118" i="122"/>
  <c r="Z115" i="122"/>
  <c r="AK115" i="122"/>
  <c r="U115" i="122"/>
  <c r="K89" i="122"/>
  <c r="S89" i="122"/>
  <c r="AA88" i="122"/>
  <c r="AW95" i="122"/>
  <c r="W100" i="122"/>
  <c r="AB120" i="122"/>
  <c r="T120" i="122"/>
  <c r="L120" i="122"/>
  <c r="D120" i="122"/>
  <c r="AR125" i="122"/>
  <c r="AH125" i="122"/>
  <c r="AD96" i="122"/>
  <c r="V96" i="122"/>
  <c r="N96" i="122"/>
  <c r="Z105" i="122"/>
  <c r="AW106" i="122"/>
  <c r="Q106" i="122"/>
  <c r="AE119" i="122"/>
  <c r="AZ125" i="122"/>
  <c r="AP125" i="122"/>
  <c r="AC70" i="122"/>
  <c r="U70" i="122"/>
  <c r="M70" i="122"/>
  <c r="E70" i="122"/>
  <c r="O68" i="122"/>
  <c r="J65" i="122"/>
  <c r="Y78" i="122"/>
  <c r="Q78" i="122"/>
  <c r="F88" i="122"/>
  <c r="V88" i="122"/>
  <c r="AP89" i="122"/>
  <c r="BA88" i="122"/>
  <c r="AX109" i="122"/>
  <c r="Z108" i="122"/>
  <c r="AT118" i="122"/>
  <c r="AL119" i="122"/>
  <c r="AD119" i="122"/>
  <c r="AN115" i="122"/>
  <c r="D99" i="122"/>
  <c r="D98" i="122"/>
  <c r="AZ118" i="122"/>
  <c r="AZ119" i="122"/>
  <c r="AR118" i="122"/>
  <c r="AR119" i="122"/>
  <c r="AJ118" i="122"/>
  <c r="AK118" i="122"/>
  <c r="AJ119" i="122"/>
  <c r="AY115" i="122"/>
  <c r="AY116" i="122"/>
  <c r="AI116" i="122"/>
  <c r="AI115" i="122"/>
  <c r="AA116" i="122"/>
  <c r="AA115" i="122"/>
  <c r="AC115" i="122"/>
  <c r="S116" i="122"/>
  <c r="S115" i="122"/>
  <c r="K115" i="122"/>
  <c r="L115" i="122"/>
  <c r="K116" i="122"/>
  <c r="AZ79" i="122"/>
  <c r="L79" i="122"/>
  <c r="J100" i="122"/>
  <c r="AA120" i="122"/>
  <c r="K120" i="122"/>
  <c r="AS118" i="122"/>
  <c r="AD50" i="122"/>
  <c r="V50" i="122"/>
  <c r="F50" i="122"/>
  <c r="P49" i="122"/>
  <c r="AN88" i="122"/>
  <c r="Z109" i="122"/>
  <c r="D106" i="122"/>
  <c r="D105" i="122"/>
  <c r="AO119" i="122"/>
  <c r="AJ115" i="122"/>
  <c r="AN98" i="122"/>
  <c r="AO98" i="122"/>
  <c r="AN95" i="122"/>
  <c r="AM95" i="122"/>
  <c r="S120" i="122"/>
  <c r="AG119" i="122"/>
  <c r="AU118" i="122"/>
  <c r="AU119" i="122"/>
  <c r="AW118" i="122"/>
  <c r="AM119" i="122"/>
  <c r="AN118" i="122"/>
  <c r="AM118" i="122"/>
  <c r="AI106" i="122"/>
  <c r="D78" i="122"/>
  <c r="D79" i="122"/>
  <c r="AG56" i="122"/>
  <c r="Q56" i="122"/>
  <c r="N86" i="122"/>
  <c r="L89" i="122"/>
  <c r="AZ89" i="122"/>
  <c r="T98" i="122"/>
  <c r="AP108" i="122"/>
  <c r="AP109" i="122"/>
  <c r="AH108" i="122"/>
  <c r="AH109" i="122"/>
  <c r="J108" i="122"/>
  <c r="K108" i="122"/>
  <c r="J109" i="122"/>
  <c r="T115" i="122"/>
  <c r="AO115" i="122"/>
  <c r="AS116" i="122"/>
  <c r="AN116" i="122"/>
  <c r="AF115" i="122"/>
  <c r="AK116" i="122"/>
  <c r="AF116" i="122"/>
  <c r="X115" i="122"/>
  <c r="Y115" i="122"/>
  <c r="AC116" i="122"/>
  <c r="X116" i="122"/>
  <c r="U116" i="122"/>
  <c r="Q115" i="122"/>
  <c r="P116" i="122"/>
  <c r="AW66" i="122"/>
  <c r="Q66" i="122"/>
  <c r="AS99" i="122"/>
  <c r="AK99" i="122"/>
  <c r="AC99" i="122"/>
  <c r="U99" i="122"/>
  <c r="AD108" i="122"/>
  <c r="AF120" i="122"/>
  <c r="P120" i="122"/>
  <c r="AW119" i="122"/>
  <c r="P115" i="122"/>
  <c r="AZ108" i="122"/>
  <c r="AR108" i="122"/>
  <c r="AG109" i="122"/>
  <c r="G116" i="122"/>
  <c r="AW115" i="122"/>
  <c r="AM115" i="122"/>
  <c r="I115" i="122"/>
  <c r="AT68" i="122"/>
  <c r="AD68" i="122"/>
  <c r="F68" i="122"/>
  <c r="AS79" i="122"/>
  <c r="AC79" i="122"/>
  <c r="U78" i="122"/>
  <c r="AS75" i="122"/>
  <c r="AC76" i="122"/>
  <c r="U76" i="122"/>
  <c r="AP86" i="122"/>
  <c r="AI89" i="122"/>
  <c r="X98" i="122"/>
  <c r="J110" i="122"/>
  <c r="AD105" i="122"/>
  <c r="AK105" i="122"/>
  <c r="U105" i="122"/>
  <c r="AQ119" i="122"/>
  <c r="AI119" i="122"/>
  <c r="AU116" i="122"/>
  <c r="AM116" i="122"/>
  <c r="AE116" i="122"/>
  <c r="W116" i="122"/>
  <c r="O116" i="122"/>
  <c r="AU115" i="122"/>
  <c r="G115" i="122"/>
  <c r="AH59" i="122"/>
  <c r="AG70" i="122"/>
  <c r="Y70" i="122"/>
  <c r="Q70" i="122"/>
  <c r="I70" i="122"/>
  <c r="J80" i="122"/>
  <c r="I89" i="122"/>
  <c r="Q89" i="122"/>
  <c r="AG89" i="122"/>
  <c r="AW89" i="122"/>
  <c r="AF119" i="122"/>
  <c r="AC118" i="122"/>
  <c r="AJ116" i="122"/>
  <c r="AR115" i="122"/>
  <c r="AH115" i="122"/>
  <c r="AX69" i="122"/>
  <c r="AH69" i="122"/>
  <c r="AO76" i="122"/>
  <c r="AX98" i="122"/>
  <c r="AH98" i="122"/>
  <c r="AT96" i="122"/>
  <c r="AR109" i="122"/>
  <c r="AZ115" i="122"/>
  <c r="AP115" i="122"/>
  <c r="AO35" i="122"/>
  <c r="AG60" i="122"/>
  <c r="Y60" i="122"/>
  <c r="Q60" i="122"/>
  <c r="I60" i="122"/>
  <c r="AI58" i="122"/>
  <c r="AA58" i="122"/>
  <c r="K58" i="122"/>
  <c r="G70" i="122"/>
  <c r="AU85" i="122"/>
  <c r="AO99" i="122"/>
  <c r="Y98" i="122"/>
  <c r="Q98" i="122"/>
  <c r="I99" i="122"/>
  <c r="AS95" i="122"/>
  <c r="N95" i="122"/>
  <c r="AD110" i="122"/>
  <c r="V110" i="122"/>
  <c r="N110" i="122"/>
  <c r="F110" i="122"/>
  <c r="Z110" i="122"/>
  <c r="AT108" i="122"/>
  <c r="AL109" i="122"/>
  <c r="AD109" i="122"/>
  <c r="V109" i="122"/>
  <c r="N109" i="122"/>
  <c r="F108" i="122"/>
  <c r="F105" i="122"/>
  <c r="H110" i="122"/>
  <c r="AT119" i="122"/>
  <c r="AP99" i="122"/>
  <c r="AJ108" i="122"/>
  <c r="AK108" i="122"/>
  <c r="L108" i="122"/>
  <c r="N108" i="122"/>
  <c r="M106" i="122"/>
  <c r="AN105" i="122"/>
  <c r="AY105" i="122"/>
  <c r="AY106" i="122"/>
  <c r="AA106" i="122"/>
  <c r="AA105" i="122"/>
  <c r="AC105" i="122"/>
  <c r="S106" i="122"/>
  <c r="S105" i="122"/>
  <c r="K105" i="122"/>
  <c r="L105" i="122"/>
  <c r="K106" i="122"/>
  <c r="I36" i="122"/>
  <c r="AK88" i="122"/>
  <c r="AK89" i="122"/>
  <c r="Q96" i="122"/>
  <c r="X110" i="122"/>
  <c r="T108" i="122"/>
  <c r="AY109" i="122"/>
  <c r="AV109" i="122"/>
  <c r="AQ109" i="122"/>
  <c r="AN109" i="122"/>
  <c r="AI109" i="122"/>
  <c r="AA108" i="122"/>
  <c r="AC108" i="122"/>
  <c r="AF109" i="122"/>
  <c r="AA109" i="122"/>
  <c r="S108" i="122"/>
  <c r="X109" i="122"/>
  <c r="S109" i="122"/>
  <c r="P109" i="122"/>
  <c r="K109" i="122"/>
  <c r="AJ105" i="122"/>
  <c r="AX68" i="122"/>
  <c r="AS65" i="122"/>
  <c r="AT78" i="122"/>
  <c r="AL79" i="122"/>
  <c r="V79" i="122"/>
  <c r="N79" i="122"/>
  <c r="F78" i="122"/>
  <c r="Z75" i="122"/>
  <c r="Y75" i="122"/>
  <c r="Y76" i="122"/>
  <c r="F85" i="122"/>
  <c r="N90" i="122"/>
  <c r="V90" i="122"/>
  <c r="AT85" i="122"/>
  <c r="V89" i="122"/>
  <c r="AL89" i="122"/>
  <c r="AT89" i="122"/>
  <c r="AY89" i="122"/>
  <c r="K100" i="122"/>
  <c r="AI98" i="122"/>
  <c r="K98" i="122"/>
  <c r="AW96" i="122"/>
  <c r="I96" i="122"/>
  <c r="Z96" i="122"/>
  <c r="Z100" i="122"/>
  <c r="J96" i="122"/>
  <c r="J95" i="122"/>
  <c r="AO109" i="122"/>
  <c r="Y109" i="122"/>
  <c r="I109" i="122"/>
  <c r="AI108" i="122"/>
  <c r="AI105" i="122"/>
  <c r="AJ75" i="122"/>
  <c r="J98" i="122"/>
  <c r="J99" i="122"/>
  <c r="AH105" i="122"/>
  <c r="AF105" i="122"/>
  <c r="AF106" i="122"/>
  <c r="X105" i="122"/>
  <c r="X106" i="122"/>
  <c r="AR106" i="122"/>
  <c r="AM106" i="122"/>
  <c r="AM105" i="122"/>
  <c r="AB106" i="122"/>
  <c r="W106" i="122"/>
  <c r="Z85" i="122"/>
  <c r="J89" i="122"/>
  <c r="D96" i="122"/>
  <c r="E95" i="122"/>
  <c r="I95" i="122"/>
  <c r="G100" i="122"/>
  <c r="AF110" i="122"/>
  <c r="P110" i="122"/>
  <c r="AY108" i="122"/>
  <c r="AW108" i="122"/>
  <c r="AU108" i="122"/>
  <c r="AU109" i="122"/>
  <c r="AM109" i="122"/>
  <c r="AM108" i="122"/>
  <c r="AE109" i="122"/>
  <c r="AF108" i="122"/>
  <c r="P108" i="122"/>
  <c r="O109" i="122"/>
  <c r="G108" i="122"/>
  <c r="I108" i="122"/>
  <c r="G109" i="122"/>
  <c r="Y105" i="122"/>
  <c r="U98" i="122"/>
  <c r="AJ109" i="122"/>
  <c r="AZ106" i="122"/>
  <c r="AU105" i="122"/>
  <c r="AU106" i="122"/>
  <c r="AW105" i="122"/>
  <c r="AE105" i="122"/>
  <c r="AJ106" i="122"/>
  <c r="AE106" i="122"/>
  <c r="T106" i="122"/>
  <c r="O106" i="122"/>
  <c r="Z80" i="122"/>
  <c r="AH79" i="122"/>
  <c r="Z78" i="122"/>
  <c r="Z79" i="122"/>
  <c r="J79" i="122"/>
  <c r="R86" i="122"/>
  <c r="AH86" i="122"/>
  <c r="AX86" i="122"/>
  <c r="Z88" i="122"/>
  <c r="Z89" i="122"/>
  <c r="AB100" i="122"/>
  <c r="T100" i="122"/>
  <c r="L100" i="122"/>
  <c r="D100" i="122"/>
  <c r="AX99" i="122"/>
  <c r="Y99" i="122"/>
  <c r="AF96" i="122"/>
  <c r="F96" i="122"/>
  <c r="F95" i="122"/>
  <c r="AE110" i="122"/>
  <c r="O110" i="122"/>
  <c r="AW109" i="122"/>
  <c r="Q109" i="122"/>
  <c r="E108" i="122"/>
  <c r="T105" i="122"/>
  <c r="Z98" i="122"/>
  <c r="Z99" i="122"/>
  <c r="AO105" i="122"/>
  <c r="AN106" i="122"/>
  <c r="Q105" i="122"/>
  <c r="P106" i="122"/>
  <c r="AZ109" i="122"/>
  <c r="D109" i="122"/>
  <c r="L106" i="122"/>
  <c r="G105" i="122"/>
  <c r="I105" i="122"/>
  <c r="G106" i="122"/>
  <c r="AX79" i="122"/>
  <c r="AA68" i="122"/>
  <c r="R80" i="122"/>
  <c r="AX78" i="122"/>
  <c r="AS98" i="122"/>
  <c r="AL99" i="122"/>
  <c r="AD99" i="122"/>
  <c r="N99" i="122"/>
  <c r="AA110" i="122"/>
  <c r="K110" i="122"/>
  <c r="AS108" i="122"/>
  <c r="AK106" i="122"/>
  <c r="P105" i="122"/>
  <c r="Z60" i="122"/>
  <c r="R60" i="122"/>
  <c r="J60" i="122"/>
  <c r="J55" i="122"/>
  <c r="AO68" i="122"/>
  <c r="Y68" i="122"/>
  <c r="Q68" i="122"/>
  <c r="J68" i="122"/>
  <c r="AR79" i="122"/>
  <c r="AO79" i="122"/>
  <c r="AG79" i="122"/>
  <c r="Y79" i="122"/>
  <c r="AW76" i="122"/>
  <c r="Q76" i="122"/>
  <c r="K85" i="122"/>
  <c r="S90" i="122"/>
  <c r="AI85" i="122"/>
  <c r="AY85" i="122"/>
  <c r="AZ98" i="122"/>
  <c r="AW99" i="122"/>
  <c r="AG99" i="122"/>
  <c r="L98" i="122"/>
  <c r="E98" i="122"/>
  <c r="AK95" i="122"/>
  <c r="U95" i="122"/>
  <c r="V108" i="122"/>
  <c r="AD55" i="122"/>
  <c r="AC69" i="122"/>
  <c r="U69" i="122"/>
  <c r="AA70" i="122"/>
  <c r="S70" i="122"/>
  <c r="K70" i="122"/>
  <c r="AC80" i="122"/>
  <c r="U80" i="122"/>
  <c r="M80" i="122"/>
  <c r="E80" i="122"/>
  <c r="AF78" i="122"/>
  <c r="M76" i="122"/>
  <c r="G90" i="122"/>
  <c r="O90" i="122"/>
  <c r="W90" i="122"/>
  <c r="AI88" i="122"/>
  <c r="F109" i="122"/>
  <c r="AZ105" i="122"/>
  <c r="AP105" i="122"/>
  <c r="AX66" i="122"/>
  <c r="AP66" i="122"/>
  <c r="AH66" i="122"/>
  <c r="Z66" i="122"/>
  <c r="R66" i="122"/>
  <c r="J66" i="122"/>
  <c r="AE80" i="122"/>
  <c r="W80" i="122"/>
  <c r="O75" i="122"/>
  <c r="G80" i="122"/>
  <c r="AH85" i="122"/>
  <c r="AD100" i="122"/>
  <c r="V100" i="122"/>
  <c r="N100" i="122"/>
  <c r="F100" i="122"/>
  <c r="AO95" i="122"/>
  <c r="AF95" i="122"/>
  <c r="X95" i="122"/>
  <c r="Q95" i="122"/>
  <c r="AT109" i="122"/>
  <c r="AY95" i="122"/>
  <c r="AY96" i="122"/>
  <c r="AA96" i="122"/>
  <c r="AA95" i="122"/>
  <c r="K95" i="122"/>
  <c r="L95" i="122"/>
  <c r="K96" i="122"/>
  <c r="AA90" i="122"/>
  <c r="AA85" i="122"/>
  <c r="AX96" i="122"/>
  <c r="AZ95" i="122"/>
  <c r="AP96" i="122"/>
  <c r="AP95" i="122"/>
  <c r="AR95" i="122"/>
  <c r="AH96" i="122"/>
  <c r="AH95" i="122"/>
  <c r="Z69" i="122"/>
  <c r="L86" i="122"/>
  <c r="AB86" i="122"/>
  <c r="AR86" i="122"/>
  <c r="Y89" i="122"/>
  <c r="Y88" i="122"/>
  <c r="AO89" i="122"/>
  <c r="AO88" i="122"/>
  <c r="AP88" i="122"/>
  <c r="X100" i="122"/>
  <c r="H100" i="122"/>
  <c r="AR98" i="122"/>
  <c r="AU98" i="122"/>
  <c r="AU99" i="122"/>
  <c r="AW98" i="122"/>
  <c r="AM99" i="122"/>
  <c r="AM98" i="122"/>
  <c r="AE99" i="122"/>
  <c r="AF98" i="122"/>
  <c r="P98" i="122"/>
  <c r="O99" i="122"/>
  <c r="G98" i="122"/>
  <c r="I98" i="122"/>
  <c r="G99" i="122"/>
  <c r="AS96" i="122"/>
  <c r="AC96" i="122"/>
  <c r="Y95" i="122"/>
  <c r="AD25" i="122"/>
  <c r="Q29" i="122"/>
  <c r="V99" i="122"/>
  <c r="V98" i="122"/>
  <c r="AZ49" i="122"/>
  <c r="T49" i="122"/>
  <c r="L49" i="122"/>
  <c r="L80" i="122"/>
  <c r="I76" i="122"/>
  <c r="AD90" i="122"/>
  <c r="AD85" i="122"/>
  <c r="AD86" i="122"/>
  <c r="O86" i="122"/>
  <c r="S100" i="122"/>
  <c r="AN96" i="122"/>
  <c r="X96" i="122"/>
  <c r="T95" i="122"/>
  <c r="AZ96" i="122"/>
  <c r="AU95" i="122"/>
  <c r="AU96" i="122"/>
  <c r="AR96" i="122"/>
  <c r="AM96" i="122"/>
  <c r="AE95" i="122"/>
  <c r="AJ96" i="122"/>
  <c r="AE96" i="122"/>
  <c r="AB96" i="122"/>
  <c r="W96" i="122"/>
  <c r="T96" i="122"/>
  <c r="O96" i="122"/>
  <c r="L96" i="122"/>
  <c r="G95" i="122"/>
  <c r="AD79" i="122"/>
  <c r="AD78" i="122"/>
  <c r="AK69" i="122"/>
  <c r="AP69" i="122"/>
  <c r="AW29" i="122"/>
  <c r="AG29" i="122"/>
  <c r="AT98" i="122"/>
  <c r="AT99" i="122"/>
  <c r="F98" i="122"/>
  <c r="F99" i="122"/>
  <c r="AR49" i="122"/>
  <c r="Y56" i="122"/>
  <c r="J69" i="122"/>
  <c r="V66" i="122"/>
  <c r="AB80" i="122"/>
  <c r="T80" i="122"/>
  <c r="D80" i="122"/>
  <c r="AG76" i="122"/>
  <c r="F90" i="122"/>
  <c r="F86" i="122"/>
  <c r="AX39" i="122"/>
  <c r="AC50" i="122"/>
  <c r="X60" i="122"/>
  <c r="M56" i="122"/>
  <c r="Z70" i="122"/>
  <c r="X78" i="122"/>
  <c r="AF80" i="122"/>
  <c r="AE90" i="122"/>
  <c r="AE86" i="122"/>
  <c r="AM86" i="122"/>
  <c r="AU86" i="122"/>
  <c r="G85" i="122"/>
  <c r="V86" i="122"/>
  <c r="R100" i="122"/>
  <c r="AJ98" i="122"/>
  <c r="AK98" i="122"/>
  <c r="AJ95" i="122"/>
  <c r="S95" i="122"/>
  <c r="AS69" i="122"/>
  <c r="X68" i="122"/>
  <c r="D76" i="122"/>
  <c r="P85" i="122"/>
  <c r="X85" i="122"/>
  <c r="AE85" i="122"/>
  <c r="W86" i="122"/>
  <c r="AD88" i="122"/>
  <c r="AC89" i="122"/>
  <c r="AT88" i="122"/>
  <c r="AS89" i="122"/>
  <c r="AF100" i="122"/>
  <c r="P100" i="122"/>
  <c r="O98" i="122"/>
  <c r="AY99" i="122"/>
  <c r="AV99" i="122"/>
  <c r="AQ99" i="122"/>
  <c r="AN99" i="122"/>
  <c r="AI99" i="122"/>
  <c r="AA98" i="122"/>
  <c r="AC98" i="122"/>
  <c r="AF99" i="122"/>
  <c r="AA99" i="122"/>
  <c r="S98" i="122"/>
  <c r="X99" i="122"/>
  <c r="S99" i="122"/>
  <c r="P99" i="122"/>
  <c r="K99" i="122"/>
  <c r="AK96" i="122"/>
  <c r="U96" i="122"/>
  <c r="AI95" i="122"/>
  <c r="P95" i="122"/>
  <c r="AO58" i="122"/>
  <c r="E55" i="122"/>
  <c r="AT56" i="122"/>
  <c r="AD56" i="122"/>
  <c r="V56" i="122"/>
  <c r="N56" i="122"/>
  <c r="Z65" i="122"/>
  <c r="O70" i="122"/>
  <c r="AG80" i="122"/>
  <c r="Y80" i="122"/>
  <c r="Q80" i="122"/>
  <c r="I80" i="122"/>
  <c r="AP79" i="122"/>
  <c r="AN78" i="122"/>
  <c r="AE79" i="122"/>
  <c r="AE78" i="122"/>
  <c r="O78" i="122"/>
  <c r="AT76" i="122"/>
  <c r="AD76" i="122"/>
  <c r="V76" i="122"/>
  <c r="N75" i="122"/>
  <c r="AJ85" i="122"/>
  <c r="N88" i="122"/>
  <c r="N89" i="122"/>
  <c r="AD89" i="122"/>
  <c r="AE88" i="122"/>
  <c r="U89" i="122"/>
  <c r="BA89" i="122"/>
  <c r="AE100" i="122"/>
  <c r="O100" i="122"/>
  <c r="Q99" i="122"/>
  <c r="AY98" i="122"/>
  <c r="AE98" i="122"/>
  <c r="N98" i="122"/>
  <c r="O95" i="122"/>
  <c r="AF38" i="122"/>
  <c r="J35" i="122"/>
  <c r="AE69" i="122"/>
  <c r="U79" i="122"/>
  <c r="J76" i="122"/>
  <c r="M86" i="122"/>
  <c r="U86" i="122"/>
  <c r="AC86" i="122"/>
  <c r="AK86" i="122"/>
  <c r="AS86" i="122"/>
  <c r="AK85" i="122"/>
  <c r="O88" i="122"/>
  <c r="AE89" i="122"/>
  <c r="AM88" i="122"/>
  <c r="AU89" i="122"/>
  <c r="AN85" i="122"/>
  <c r="J88" i="122"/>
  <c r="AH88" i="122"/>
  <c r="AX88" i="122"/>
  <c r="AP16" i="122"/>
  <c r="AZ38" i="122"/>
  <c r="AR39" i="122"/>
  <c r="AZ46" i="122"/>
  <c r="AD60" i="122"/>
  <c r="V60" i="122"/>
  <c r="N60" i="122"/>
  <c r="F60" i="122"/>
  <c r="S58" i="122"/>
  <c r="AV69" i="122"/>
  <c r="S68" i="122"/>
  <c r="I86" i="122"/>
  <c r="Q86" i="122"/>
  <c r="Y85" i="122"/>
  <c r="AG86" i="122"/>
  <c r="AO85" i="122"/>
  <c r="AW86" i="122"/>
  <c r="AC20" i="122"/>
  <c r="U20" i="122"/>
  <c r="M20" i="122"/>
  <c r="E20" i="122"/>
  <c r="AU18" i="122"/>
  <c r="AE18" i="122"/>
  <c r="G18" i="122"/>
  <c r="U28" i="122"/>
  <c r="AW49" i="122"/>
  <c r="AG49" i="122"/>
  <c r="Y49" i="122"/>
  <c r="I49" i="122"/>
  <c r="AC60" i="122"/>
  <c r="U60" i="122"/>
  <c r="M60" i="122"/>
  <c r="E60" i="122"/>
  <c r="AX58" i="122"/>
  <c r="AP56" i="122"/>
  <c r="AH56" i="122"/>
  <c r="R56" i="122"/>
  <c r="J56" i="122"/>
  <c r="AJ65" i="122"/>
  <c r="AZ78" i="122"/>
  <c r="AR78" i="122"/>
  <c r="AK75" i="122"/>
  <c r="U75" i="122"/>
  <c r="J90" i="122"/>
  <c r="R90" i="122"/>
  <c r="Z90" i="122"/>
  <c r="J86" i="122"/>
  <c r="T88" i="122"/>
  <c r="AJ88" i="122"/>
  <c r="AS88" i="122"/>
  <c r="AH89" i="122"/>
  <c r="AX89" i="122"/>
  <c r="Q85" i="122"/>
  <c r="L88" i="122"/>
  <c r="AF88" i="122"/>
  <c r="AZ88" i="122"/>
  <c r="I90" i="122"/>
  <c r="Q90" i="122"/>
  <c r="Y90" i="122"/>
  <c r="AG90" i="122"/>
  <c r="I85" i="122"/>
  <c r="S85" i="122"/>
  <c r="AC85" i="122"/>
  <c r="AM85" i="122"/>
  <c r="AW85" i="122"/>
  <c r="G86" i="122"/>
  <c r="P86" i="122"/>
  <c r="X86" i="122"/>
  <c r="AF86" i="122"/>
  <c r="AN86" i="122"/>
  <c r="D88" i="122"/>
  <c r="X88" i="122"/>
  <c r="AR88" i="122"/>
  <c r="T89" i="122"/>
  <c r="AJ89" i="122"/>
  <c r="AR89" i="122"/>
  <c r="X90" i="122"/>
  <c r="E89" i="122"/>
  <c r="AB90" i="122"/>
  <c r="L85" i="122"/>
  <c r="V85" i="122"/>
  <c r="AF85" i="122"/>
  <c r="AP85" i="122"/>
  <c r="AZ85" i="122"/>
  <c r="K86" i="122"/>
  <c r="S86" i="122"/>
  <c r="AA86" i="122"/>
  <c r="AI86" i="122"/>
  <c r="AY86" i="122"/>
  <c r="G88" i="122"/>
  <c r="Q88" i="122"/>
  <c r="AU88" i="122"/>
  <c r="O89" i="122"/>
  <c r="AM89" i="122"/>
  <c r="E90" i="122"/>
  <c r="M90" i="122"/>
  <c r="U90" i="122"/>
  <c r="AC90" i="122"/>
  <c r="U88" i="122"/>
  <c r="P90" i="122"/>
  <c r="AF90" i="122"/>
  <c r="P88" i="122"/>
  <c r="L90" i="122"/>
  <c r="N85" i="122"/>
  <c r="AR85" i="122"/>
  <c r="T86" i="122"/>
  <c r="AJ86" i="122"/>
  <c r="AZ86" i="122"/>
  <c r="I88" i="122"/>
  <c r="S88" i="122"/>
  <c r="AC88" i="122"/>
  <c r="AW88" i="122"/>
  <c r="AN89" i="122"/>
  <c r="J85" i="122"/>
  <c r="T85" i="122"/>
  <c r="Y86" i="122"/>
  <c r="AO86" i="122"/>
  <c r="E88" i="122"/>
  <c r="K90" i="122"/>
  <c r="U85" i="122"/>
  <c r="O85" i="122"/>
  <c r="AS85" i="122"/>
  <c r="P69" i="122"/>
  <c r="K68" i="122"/>
  <c r="L78" i="122"/>
  <c r="N78" i="122"/>
  <c r="AY75" i="122"/>
  <c r="AY76" i="122"/>
  <c r="K75" i="122"/>
  <c r="L75" i="122"/>
  <c r="K76" i="122"/>
  <c r="V40" i="122"/>
  <c r="F40" i="122"/>
  <c r="AY59" i="122"/>
  <c r="AY58" i="122"/>
  <c r="AO66" i="122"/>
  <c r="T78" i="122"/>
  <c r="AY79" i="122"/>
  <c r="AV79" i="122"/>
  <c r="AQ79" i="122"/>
  <c r="AN79" i="122"/>
  <c r="AI79" i="122"/>
  <c r="AA78" i="122"/>
  <c r="AC78" i="122"/>
  <c r="AF79" i="122"/>
  <c r="AA79" i="122"/>
  <c r="S78" i="122"/>
  <c r="X79" i="122"/>
  <c r="S79" i="122"/>
  <c r="P79" i="122"/>
  <c r="K79" i="122"/>
  <c r="AI75" i="122"/>
  <c r="P45" i="122"/>
  <c r="I79" i="122"/>
  <c r="AI78" i="122"/>
  <c r="AY69" i="122"/>
  <c r="AY68" i="122"/>
  <c r="AN69" i="122"/>
  <c r="AI68" i="122"/>
  <c r="AJ78" i="122"/>
  <c r="AK78" i="122"/>
  <c r="AA76" i="122"/>
  <c r="AA75" i="122"/>
  <c r="AC75" i="122"/>
  <c r="S76" i="122"/>
  <c r="S75" i="122"/>
  <c r="AD40" i="122"/>
  <c r="N40" i="122"/>
  <c r="H60" i="122"/>
  <c r="AX56" i="122"/>
  <c r="Z56" i="122"/>
  <c r="Z55" i="122"/>
  <c r="AB70" i="122"/>
  <c r="T70" i="122"/>
  <c r="L70" i="122"/>
  <c r="D70" i="122"/>
  <c r="AF68" i="122"/>
  <c r="AH68" i="122"/>
  <c r="Y66" i="122"/>
  <c r="S80" i="122"/>
  <c r="AO75" i="122"/>
  <c r="AN76" i="122"/>
  <c r="AF75" i="122"/>
  <c r="AF76" i="122"/>
  <c r="X75" i="122"/>
  <c r="X76" i="122"/>
  <c r="Q75" i="122"/>
  <c r="P76" i="122"/>
  <c r="T76" i="122"/>
  <c r="O76" i="122"/>
  <c r="I66" i="122"/>
  <c r="E65" i="122"/>
  <c r="AR66" i="122"/>
  <c r="AB66" i="122"/>
  <c r="W70" i="122"/>
  <c r="L66" i="122"/>
  <c r="AM79" i="122"/>
  <c r="AM78" i="122"/>
  <c r="P78" i="122"/>
  <c r="O79" i="122"/>
  <c r="G78" i="122"/>
  <c r="I78" i="122"/>
  <c r="G79" i="122"/>
  <c r="G66" i="122"/>
  <c r="D65" i="122"/>
  <c r="AT65" i="122"/>
  <c r="AT66" i="122"/>
  <c r="AD66" i="122"/>
  <c r="AD65" i="122"/>
  <c r="N65" i="122"/>
  <c r="N66" i="122"/>
  <c r="F66" i="122"/>
  <c r="F65" i="122"/>
  <c r="O80" i="122"/>
  <c r="AW79" i="122"/>
  <c r="Q79" i="122"/>
  <c r="E78" i="122"/>
  <c r="T75" i="122"/>
  <c r="AZ76" i="122"/>
  <c r="AU75" i="122"/>
  <c r="AU76" i="122"/>
  <c r="AW75" i="122"/>
  <c r="AR76" i="122"/>
  <c r="AM76" i="122"/>
  <c r="AM75" i="122"/>
  <c r="AE75" i="122"/>
  <c r="AJ76" i="122"/>
  <c r="AE76" i="122"/>
  <c r="AB76" i="122"/>
  <c r="W76" i="122"/>
  <c r="L76" i="122"/>
  <c r="G76" i="122"/>
  <c r="AZ66" i="122"/>
  <c r="AE65" i="122"/>
  <c r="AE70" i="122"/>
  <c r="T66" i="122"/>
  <c r="AU78" i="122"/>
  <c r="AU79" i="122"/>
  <c r="AW78" i="122"/>
  <c r="D28" i="122"/>
  <c r="D29" i="122"/>
  <c r="AZ36" i="122"/>
  <c r="AR36" i="122"/>
  <c r="T36" i="122"/>
  <c r="L36" i="122"/>
  <c r="AA80" i="122"/>
  <c r="K80" i="122"/>
  <c r="AS78" i="122"/>
  <c r="AK76" i="122"/>
  <c r="AN75" i="122"/>
  <c r="P75" i="122"/>
  <c r="AA19" i="122"/>
  <c r="S19" i="122"/>
  <c r="AT16" i="122"/>
  <c r="V16" i="122"/>
  <c r="N16" i="122"/>
  <c r="V25" i="122"/>
  <c r="AF40" i="122"/>
  <c r="X40" i="122"/>
  <c r="P40" i="122"/>
  <c r="H40" i="122"/>
  <c r="AK36" i="122"/>
  <c r="AC36" i="122"/>
  <c r="M36" i="122"/>
  <c r="AV49" i="122"/>
  <c r="AI49" i="122"/>
  <c r="AC59" i="122"/>
  <c r="U59" i="122"/>
  <c r="AO56" i="122"/>
  <c r="I56" i="122"/>
  <c r="J70" i="122"/>
  <c r="AP68" i="122"/>
  <c r="Z68" i="122"/>
  <c r="AK65" i="122"/>
  <c r="U65" i="122"/>
  <c r="V78" i="122"/>
  <c r="AN48" i="122"/>
  <c r="AF48" i="122"/>
  <c r="AP58" i="122"/>
  <c r="Z58" i="122"/>
  <c r="J58" i="122"/>
  <c r="AR75" i="122"/>
  <c r="AH75" i="122"/>
  <c r="AL69" i="122"/>
  <c r="AD69" i="122"/>
  <c r="V69" i="122"/>
  <c r="N69" i="122"/>
  <c r="F79" i="122"/>
  <c r="AZ75" i="122"/>
  <c r="AP75" i="122"/>
  <c r="X28" i="122"/>
  <c r="O28" i="122"/>
  <c r="P35" i="122"/>
  <c r="X49" i="122"/>
  <c r="AO45" i="122"/>
  <c r="Y45" i="122"/>
  <c r="Q45" i="122"/>
  <c r="I50" i="122"/>
  <c r="Q58" i="122"/>
  <c r="AD70" i="122"/>
  <c r="V70" i="122"/>
  <c r="N70" i="122"/>
  <c r="F70" i="122"/>
  <c r="R70" i="122"/>
  <c r="AE68" i="122"/>
  <c r="AF70" i="122"/>
  <c r="P70" i="122"/>
  <c r="AT79" i="122"/>
  <c r="AO65" i="122"/>
  <c r="AS66" i="122"/>
  <c r="AN66" i="122"/>
  <c r="AC66" i="122"/>
  <c r="X65" i="122"/>
  <c r="Y65" i="122"/>
  <c r="X66" i="122"/>
  <c r="J10" i="122"/>
  <c r="R10" i="122"/>
  <c r="V10" i="122"/>
  <c r="AS59" i="122"/>
  <c r="AX59" i="122"/>
  <c r="AK59" i="122"/>
  <c r="AP59" i="122"/>
  <c r="E59" i="122"/>
  <c r="J59" i="122"/>
  <c r="AZ68" i="122"/>
  <c r="AZ69" i="122"/>
  <c r="AW69" i="122"/>
  <c r="AR68" i="122"/>
  <c r="AR69" i="122"/>
  <c r="AJ68" i="122"/>
  <c r="AK68" i="122"/>
  <c r="AO69" i="122"/>
  <c r="AJ69" i="122"/>
  <c r="AG69" i="122"/>
  <c r="Y69" i="122"/>
  <c r="T68" i="122"/>
  <c r="T69" i="122"/>
  <c r="Q69" i="122"/>
  <c r="L68" i="122"/>
  <c r="N68" i="122"/>
  <c r="L69" i="122"/>
  <c r="I69" i="122"/>
  <c r="D68" i="122"/>
  <c r="P65" i="122"/>
  <c r="AY65" i="122"/>
  <c r="AY66" i="122"/>
  <c r="AI66" i="122"/>
  <c r="AI65" i="122"/>
  <c r="AA66" i="122"/>
  <c r="AA65" i="122"/>
  <c r="AC65" i="122"/>
  <c r="S66" i="122"/>
  <c r="S65" i="122"/>
  <c r="K65" i="122"/>
  <c r="L65" i="122"/>
  <c r="K66" i="122"/>
  <c r="AC39" i="122"/>
  <c r="Z40" i="122"/>
  <c r="AS68" i="122"/>
  <c r="U68" i="122"/>
  <c r="E28" i="122"/>
  <c r="AT28" i="122"/>
  <c r="AD28" i="122"/>
  <c r="F28" i="122"/>
  <c r="X39" i="122"/>
  <c r="Y36" i="122"/>
  <c r="S49" i="122"/>
  <c r="S48" i="122"/>
  <c r="AM45" i="122"/>
  <c r="AZ56" i="122"/>
  <c r="AW55" i="122"/>
  <c r="AR56" i="122"/>
  <c r="AM55" i="122"/>
  <c r="AE55" i="122"/>
  <c r="AE60" i="122"/>
  <c r="AB56" i="122"/>
  <c r="W60" i="122"/>
  <c r="T56" i="122"/>
  <c r="O60" i="122"/>
  <c r="L56" i="122"/>
  <c r="I55" i="122"/>
  <c r="G60" i="122"/>
  <c r="AN65" i="122"/>
  <c r="AF65" i="122"/>
  <c r="AK66" i="122"/>
  <c r="AF66" i="122"/>
  <c r="X30" i="122"/>
  <c r="Q49" i="122"/>
  <c r="Q48" i="122"/>
  <c r="E8" i="122"/>
  <c r="D49" i="122"/>
  <c r="N45" i="122"/>
  <c r="L46" i="122"/>
  <c r="AF58" i="122"/>
  <c r="AH58" i="122"/>
  <c r="X58" i="122"/>
  <c r="Y58" i="122"/>
  <c r="AS55" i="122"/>
  <c r="AW56" i="122"/>
  <c r="D56" i="122"/>
  <c r="D55" i="122"/>
  <c r="D69" i="122"/>
  <c r="AU68" i="122"/>
  <c r="AU69" i="122"/>
  <c r="AW68" i="122"/>
  <c r="AM69" i="122"/>
  <c r="AM68" i="122"/>
  <c r="AN68" i="122"/>
  <c r="P68" i="122"/>
  <c r="O69" i="122"/>
  <c r="G68" i="122"/>
  <c r="I68" i="122"/>
  <c r="G69" i="122"/>
  <c r="U66" i="122"/>
  <c r="Q65" i="122"/>
  <c r="P66" i="122"/>
  <c r="AF30" i="122"/>
  <c r="AK8" i="122"/>
  <c r="AC26" i="122"/>
  <c r="M26" i="122"/>
  <c r="AW48" i="122"/>
  <c r="X70" i="122"/>
  <c r="H70" i="122"/>
  <c r="E68" i="122"/>
  <c r="AO49" i="122"/>
  <c r="AO48" i="122"/>
  <c r="AS8" i="122"/>
  <c r="AV19" i="122"/>
  <c r="AN19" i="122"/>
  <c r="AF19" i="122"/>
  <c r="X19" i="122"/>
  <c r="Y48" i="122"/>
  <c r="AH46" i="122"/>
  <c r="AH45" i="122"/>
  <c r="R46" i="122"/>
  <c r="J46" i="122"/>
  <c r="AB60" i="122"/>
  <c r="T60" i="122"/>
  <c r="L60" i="122"/>
  <c r="D60" i="122"/>
  <c r="T65" i="122"/>
  <c r="AW65" i="122"/>
  <c r="AM65" i="122"/>
  <c r="I65" i="122"/>
  <c r="P5" i="122"/>
  <c r="AF5" i="122"/>
  <c r="AG40" i="122"/>
  <c r="Y40" i="122"/>
  <c r="Q40" i="122"/>
  <c r="I40" i="122"/>
  <c r="U50" i="122"/>
  <c r="M50" i="122"/>
  <c r="E50" i="122"/>
  <c r="Z59" i="122"/>
  <c r="AT58" i="122"/>
  <c r="AL59" i="122"/>
  <c r="AD59" i="122"/>
  <c r="V59" i="122"/>
  <c r="N59" i="122"/>
  <c r="F58" i="122"/>
  <c r="V55" i="122"/>
  <c r="AK55" i="122"/>
  <c r="U55" i="122"/>
  <c r="AQ69" i="122"/>
  <c r="AI69" i="122"/>
  <c r="AA69" i="122"/>
  <c r="S69" i="122"/>
  <c r="K69" i="122"/>
  <c r="V68" i="122"/>
  <c r="AU66" i="122"/>
  <c r="AM66" i="122"/>
  <c r="AE66" i="122"/>
  <c r="W66" i="122"/>
  <c r="O66" i="122"/>
  <c r="AU65" i="122"/>
  <c r="G65" i="122"/>
  <c r="O65" i="122"/>
  <c r="AI38" i="122"/>
  <c r="K38" i="122"/>
  <c r="AJ49" i="122"/>
  <c r="AN45" i="122"/>
  <c r="AV59" i="122"/>
  <c r="AN59" i="122"/>
  <c r="P59" i="122"/>
  <c r="AT55" i="122"/>
  <c r="AF69" i="122"/>
  <c r="X69" i="122"/>
  <c r="AC68" i="122"/>
  <c r="AJ66" i="122"/>
  <c r="AR65" i="122"/>
  <c r="AH65" i="122"/>
  <c r="AG46" i="122"/>
  <c r="E58" i="122"/>
  <c r="N55" i="122"/>
  <c r="U16" i="122"/>
  <c r="M16" i="122"/>
  <c r="AF29" i="122"/>
  <c r="P29" i="122"/>
  <c r="S30" i="122"/>
  <c r="AG50" i="122"/>
  <c r="AL49" i="122"/>
  <c r="V49" i="122"/>
  <c r="AW45" i="122"/>
  <c r="AB46" i="122"/>
  <c r="F69" i="122"/>
  <c r="AZ65" i="122"/>
  <c r="AP65" i="122"/>
  <c r="U10" i="122"/>
  <c r="AC8" i="122"/>
  <c r="AE15" i="122"/>
  <c r="O15" i="122"/>
  <c r="Z25" i="122"/>
  <c r="J30" i="122"/>
  <c r="AY38" i="122"/>
  <c r="Y38" i="122"/>
  <c r="Q38" i="122"/>
  <c r="AT35" i="122"/>
  <c r="X35" i="122"/>
  <c r="AF50" i="122"/>
  <c r="X50" i="122"/>
  <c r="P50" i="122"/>
  <c r="H50" i="122"/>
  <c r="AC49" i="122"/>
  <c r="U48" i="122"/>
  <c r="AD45" i="122"/>
  <c r="X45" i="122"/>
  <c r="F45" i="122"/>
  <c r="F55" i="122"/>
  <c r="P55" i="122"/>
  <c r="AT69" i="122"/>
  <c r="AG36" i="122"/>
  <c r="AB36" i="122"/>
  <c r="N50" i="122"/>
  <c r="AY55" i="122"/>
  <c r="AY56" i="122"/>
  <c r="AI56" i="122"/>
  <c r="AI55" i="122"/>
  <c r="AA56" i="122"/>
  <c r="AA55" i="122"/>
  <c r="AC55" i="122"/>
  <c r="S56" i="122"/>
  <c r="S55" i="122"/>
  <c r="K55" i="122"/>
  <c r="L55" i="122"/>
  <c r="K56" i="122"/>
  <c r="AG39" i="122"/>
  <c r="I39" i="122"/>
  <c r="AY49" i="122"/>
  <c r="AY48" i="122"/>
  <c r="AA49" i="122"/>
  <c r="AF49" i="122"/>
  <c r="L48" i="122"/>
  <c r="K49" i="122"/>
  <c r="AA60" i="122"/>
  <c r="K60" i="122"/>
  <c r="AU58" i="122"/>
  <c r="AU59" i="122"/>
  <c r="AW58" i="122"/>
  <c r="AM59" i="122"/>
  <c r="AM58" i="122"/>
  <c r="AN58" i="122"/>
  <c r="P58" i="122"/>
  <c r="O59" i="122"/>
  <c r="G58" i="122"/>
  <c r="I58" i="122"/>
  <c r="G59" i="122"/>
  <c r="AJ55" i="122"/>
  <c r="AI18" i="122"/>
  <c r="AE19" i="122"/>
  <c r="AE16" i="122"/>
  <c r="AV39" i="122"/>
  <c r="S38" i="122"/>
  <c r="AC48" i="122"/>
  <c r="AW46" i="122"/>
  <c r="AR46" i="122"/>
  <c r="AJ46" i="122"/>
  <c r="AK45" i="122"/>
  <c r="T46" i="122"/>
  <c r="D46" i="122"/>
  <c r="D45" i="122"/>
  <c r="D59" i="122"/>
  <c r="AE58" i="122"/>
  <c r="X55" i="122"/>
  <c r="Y55" i="122"/>
  <c r="AC56" i="122"/>
  <c r="X56" i="122"/>
  <c r="AW59" i="122"/>
  <c r="AR58" i="122"/>
  <c r="AR59" i="122"/>
  <c r="Y59" i="122"/>
  <c r="T58" i="122"/>
  <c r="T59" i="122"/>
  <c r="AU35" i="122"/>
  <c r="AQ49" i="122"/>
  <c r="S60" i="122"/>
  <c r="U58" i="122"/>
  <c r="T55" i="122"/>
  <c r="AO55" i="122"/>
  <c r="AS56" i="122"/>
  <c r="AN56" i="122"/>
  <c r="AJ58" i="122"/>
  <c r="AO59" i="122"/>
  <c r="AK58" i="122"/>
  <c r="AJ59" i="122"/>
  <c r="I59" i="122"/>
  <c r="D58" i="122"/>
  <c r="D26" i="122"/>
  <c r="AN49" i="122"/>
  <c r="N49" i="122"/>
  <c r="N48" i="122"/>
  <c r="AS58" i="122"/>
  <c r="AF55" i="122"/>
  <c r="AK56" i="122"/>
  <c r="AF56" i="122"/>
  <c r="U56" i="122"/>
  <c r="Q55" i="122"/>
  <c r="P56" i="122"/>
  <c r="AO38" i="122"/>
  <c r="AP38" i="122"/>
  <c r="AZ58" i="122"/>
  <c r="AZ59" i="122"/>
  <c r="AG59" i="122"/>
  <c r="Q59" i="122"/>
  <c r="L58" i="122"/>
  <c r="N58" i="122"/>
  <c r="L59" i="122"/>
  <c r="U29" i="122"/>
  <c r="AH28" i="122"/>
  <c r="AS49" i="122"/>
  <c r="AS48" i="122"/>
  <c r="AK48" i="122"/>
  <c r="AM48" i="122"/>
  <c r="AF60" i="122"/>
  <c r="P60" i="122"/>
  <c r="O58" i="122"/>
  <c r="AN55" i="122"/>
  <c r="AU45" i="122"/>
  <c r="AL19" i="122"/>
  <c r="AS15" i="122"/>
  <c r="V15" i="122"/>
  <c r="AO28" i="122"/>
  <c r="Y28" i="122"/>
  <c r="AS35" i="122"/>
  <c r="U35" i="122"/>
  <c r="E35" i="122"/>
  <c r="AE50" i="122"/>
  <c r="W50" i="122"/>
  <c r="O50" i="122"/>
  <c r="G50" i="122"/>
  <c r="AJ48" i="122"/>
  <c r="T48" i="122"/>
  <c r="Q46" i="122"/>
  <c r="AS45" i="122"/>
  <c r="AK46" i="122"/>
  <c r="AC46" i="122"/>
  <c r="U45" i="122"/>
  <c r="M46" i="122"/>
  <c r="E45" i="122"/>
  <c r="AQ59" i="122"/>
  <c r="AI59" i="122"/>
  <c r="AA59" i="122"/>
  <c r="S59" i="122"/>
  <c r="K59" i="122"/>
  <c r="V58" i="122"/>
  <c r="AU56" i="122"/>
  <c r="AM56" i="122"/>
  <c r="AE56" i="122"/>
  <c r="W56" i="122"/>
  <c r="O56" i="122"/>
  <c r="AU55" i="122"/>
  <c r="G55" i="122"/>
  <c r="AP49" i="122"/>
  <c r="AA46" i="122"/>
  <c r="Z20" i="122"/>
  <c r="J20" i="122"/>
  <c r="AB40" i="122"/>
  <c r="T40" i="122"/>
  <c r="L40" i="122"/>
  <c r="D40" i="122"/>
  <c r="AB50" i="122"/>
  <c r="T50" i="122"/>
  <c r="L50" i="122"/>
  <c r="D50" i="122"/>
  <c r="F46" i="122"/>
  <c r="AF59" i="122"/>
  <c r="X59" i="122"/>
  <c r="AC58" i="122"/>
  <c r="AJ56" i="122"/>
  <c r="AR55" i="122"/>
  <c r="AH55" i="122"/>
  <c r="AH49" i="122"/>
  <c r="AD58" i="122"/>
  <c r="V18" i="122"/>
  <c r="AW26" i="122"/>
  <c r="AT26" i="122"/>
  <c r="I26" i="122"/>
  <c r="AL39" i="122"/>
  <c r="V39" i="122"/>
  <c r="N39" i="122"/>
  <c r="AW36" i="122"/>
  <c r="I46" i="122"/>
  <c r="F59" i="122"/>
  <c r="AZ55" i="122"/>
  <c r="AP55" i="122"/>
  <c r="S46" i="122"/>
  <c r="H10" i="122"/>
  <c r="X10" i="122"/>
  <c r="AN5" i="122"/>
  <c r="L18" i="122"/>
  <c r="AK39" i="122"/>
  <c r="V38" i="122"/>
  <c r="P36" i="122"/>
  <c r="J50" i="122"/>
  <c r="I48" i="122"/>
  <c r="G48" i="122"/>
  <c r="AF45" i="122"/>
  <c r="AT59" i="122"/>
  <c r="AX48" i="122"/>
  <c r="AX49" i="122"/>
  <c r="J48" i="122"/>
  <c r="K48" i="122"/>
  <c r="J49" i="122"/>
  <c r="AY45" i="122"/>
  <c r="AY46" i="122"/>
  <c r="K45" i="122"/>
  <c r="L45" i="122"/>
  <c r="K46" i="122"/>
  <c r="Z16" i="122"/>
  <c r="Y26" i="122"/>
  <c r="Y25" i="122"/>
  <c r="Q39" i="122"/>
  <c r="L39" i="122"/>
  <c r="L38" i="122"/>
  <c r="P46" i="122"/>
  <c r="AX46" i="122"/>
  <c r="AZ45" i="122"/>
  <c r="AP46" i="122"/>
  <c r="AP45" i="122"/>
  <c r="Z46" i="122"/>
  <c r="Z45" i="122"/>
  <c r="AR48" i="122"/>
  <c r="AU46" i="122"/>
  <c r="AE46" i="122"/>
  <c r="O46" i="122"/>
  <c r="AC45" i="122"/>
  <c r="J45" i="122"/>
  <c r="AM18" i="122"/>
  <c r="AT15" i="122"/>
  <c r="AG30" i="122"/>
  <c r="Y30" i="122"/>
  <c r="Q30" i="122"/>
  <c r="I30" i="122"/>
  <c r="AS29" i="122"/>
  <c r="AS28" i="122"/>
  <c r="E25" i="122"/>
  <c r="AE30" i="122"/>
  <c r="W26" i="122"/>
  <c r="G30" i="122"/>
  <c r="AZ39" i="122"/>
  <c r="U39" i="122"/>
  <c r="D36" i="122"/>
  <c r="F35" i="122"/>
  <c r="AM35" i="122"/>
  <c r="AN35" i="122"/>
  <c r="G35" i="122"/>
  <c r="G36" i="122"/>
  <c r="I35" i="122"/>
  <c r="R50" i="122"/>
  <c r="AP48" i="122"/>
  <c r="E48" i="122"/>
  <c r="AU48" i="122"/>
  <c r="AU49" i="122"/>
  <c r="AM49" i="122"/>
  <c r="AE49" i="122"/>
  <c r="AE48" i="122"/>
  <c r="P48" i="122"/>
  <c r="O49" i="122"/>
  <c r="AA45" i="122"/>
  <c r="I45" i="122"/>
  <c r="T6" i="122"/>
  <c r="AB6" i="122"/>
  <c r="AT25" i="122"/>
  <c r="P39" i="122"/>
  <c r="AW35" i="122"/>
  <c r="D35" i="122"/>
  <c r="AE35" i="122"/>
  <c r="V35" i="122"/>
  <c r="O35" i="122"/>
  <c r="N35" i="122"/>
  <c r="AA50" i="122"/>
  <c r="Q50" i="122"/>
  <c r="AK49" i="122"/>
  <c r="U49" i="122"/>
  <c r="V48" i="122"/>
  <c r="AT48" i="122"/>
  <c r="AT49" i="122"/>
  <c r="AD49" i="122"/>
  <c r="AD48" i="122"/>
  <c r="F48" i="122"/>
  <c r="F49" i="122"/>
  <c r="AO46" i="122"/>
  <c r="Y46" i="122"/>
  <c r="AR45" i="122"/>
  <c r="G45" i="122"/>
  <c r="AP18" i="122"/>
  <c r="AF46" i="122"/>
  <c r="R30" i="122"/>
  <c r="S50" i="122"/>
  <c r="AX19" i="122"/>
  <c r="Z19" i="122"/>
  <c r="J19" i="122"/>
  <c r="AS39" i="122"/>
  <c r="D39" i="122"/>
  <c r="AN39" i="122"/>
  <c r="AF39" i="122"/>
  <c r="Z50" i="122"/>
  <c r="AN46" i="122"/>
  <c r="X46" i="122"/>
  <c r="T45" i="122"/>
  <c r="AT45" i="122"/>
  <c r="AT46" i="122"/>
  <c r="AE45" i="122"/>
  <c r="AD46" i="122"/>
  <c r="V45" i="122"/>
  <c r="V46" i="122"/>
  <c r="O45" i="122"/>
  <c r="N46" i="122"/>
  <c r="AX18" i="122"/>
  <c r="Z18" i="122"/>
  <c r="AJ38" i="122"/>
  <c r="AJ39" i="122"/>
  <c r="T38" i="122"/>
  <c r="T39" i="122"/>
  <c r="J16" i="122"/>
  <c r="E15" i="122"/>
  <c r="AD26" i="122"/>
  <c r="AR25" i="122"/>
  <c r="AO26" i="122"/>
  <c r="AG26" i="122"/>
  <c r="Q26" i="122"/>
  <c r="AK35" i="122"/>
  <c r="AJ36" i="122"/>
  <c r="AO36" i="122"/>
  <c r="Y50" i="122"/>
  <c r="AZ48" i="122"/>
  <c r="AI48" i="122"/>
  <c r="AM46" i="122"/>
  <c r="W46" i="122"/>
  <c r="S45" i="122"/>
  <c r="Z48" i="122"/>
  <c r="AA48" i="122"/>
  <c r="Z49" i="122"/>
  <c r="AI46" i="122"/>
  <c r="AI45" i="122"/>
  <c r="AJ45" i="122"/>
  <c r="J18" i="122"/>
  <c r="AW39" i="122"/>
  <c r="AR38" i="122"/>
  <c r="K18" i="122"/>
  <c r="AY15" i="122"/>
  <c r="K15" i="122"/>
  <c r="AC40" i="122"/>
  <c r="U40" i="122"/>
  <c r="M40" i="122"/>
  <c r="E40" i="122"/>
  <c r="D38" i="122"/>
  <c r="AD35" i="122"/>
  <c r="K50" i="122"/>
  <c r="AH48" i="122"/>
  <c r="O48" i="122"/>
  <c r="AQ19" i="122"/>
  <c r="AG20" i="122"/>
  <c r="AD16" i="122"/>
  <c r="Q20" i="122"/>
  <c r="I20" i="122"/>
  <c r="K30" i="122"/>
  <c r="AY28" i="122"/>
  <c r="AQ29" i="122"/>
  <c r="AC28" i="122"/>
  <c r="S29" i="122"/>
  <c r="K29" i="122"/>
  <c r="X26" i="122"/>
  <c r="AX38" i="122"/>
  <c r="Z38" i="122"/>
  <c r="J38" i="122"/>
  <c r="S36" i="122"/>
  <c r="AS46" i="122"/>
  <c r="U46" i="122"/>
  <c r="N36" i="122"/>
  <c r="AY18" i="122"/>
  <c r="AA18" i="122"/>
  <c r="AD15" i="122"/>
  <c r="F15" i="122"/>
  <c r="AC29" i="122"/>
  <c r="BA25" i="122"/>
  <c r="AK25" i="122"/>
  <c r="U25" i="122"/>
  <c r="AE40" i="122"/>
  <c r="W40" i="122"/>
  <c r="O40" i="122"/>
  <c r="G40" i="122"/>
  <c r="O38" i="122"/>
  <c r="AF35" i="122"/>
  <c r="AT38" i="122"/>
  <c r="AT39" i="122"/>
  <c r="AD39" i="122"/>
  <c r="AD38" i="122"/>
  <c r="F38" i="122"/>
  <c r="F39" i="122"/>
  <c r="AY35" i="122"/>
  <c r="AY36" i="122"/>
  <c r="AI36" i="122"/>
  <c r="AI35" i="122"/>
  <c r="AJ35" i="122"/>
  <c r="AA36" i="122"/>
  <c r="AA35" i="122"/>
  <c r="K35" i="122"/>
  <c r="L35" i="122"/>
  <c r="K36" i="122"/>
  <c r="M10" i="122"/>
  <c r="R6" i="122"/>
  <c r="Q28" i="122"/>
  <c r="K40" i="122"/>
  <c r="AK38" i="122"/>
  <c r="AP39" i="122"/>
  <c r="AC38" i="122"/>
  <c r="AH39" i="122"/>
  <c r="U38" i="122"/>
  <c r="Z39" i="122"/>
  <c r="E39" i="122"/>
  <c r="J39" i="122"/>
  <c r="AN36" i="122"/>
  <c r="X36" i="122"/>
  <c r="AX36" i="122"/>
  <c r="AZ35" i="122"/>
  <c r="AP36" i="122"/>
  <c r="AR35" i="122"/>
  <c r="AP35" i="122"/>
  <c r="AH36" i="122"/>
  <c r="AH35" i="122"/>
  <c r="Z36" i="122"/>
  <c r="Z35" i="122"/>
  <c r="R36" i="122"/>
  <c r="W36" i="122"/>
  <c r="J36" i="122"/>
  <c r="O36" i="122"/>
  <c r="Y20" i="122"/>
  <c r="J40" i="122"/>
  <c r="AQ39" i="122"/>
  <c r="AA39" i="122"/>
  <c r="K39" i="122"/>
  <c r="AM36" i="122"/>
  <c r="Y35" i="122"/>
  <c r="AD36" i="122"/>
  <c r="V36" i="122"/>
  <c r="Q35" i="122"/>
  <c r="AF18" i="122"/>
  <c r="O18" i="122"/>
  <c r="O19" i="122"/>
  <c r="AV29" i="122"/>
  <c r="AB26" i="122"/>
  <c r="AA40" i="122"/>
  <c r="Q36" i="122"/>
  <c r="AC35" i="122"/>
  <c r="I29" i="122"/>
  <c r="I28" i="122"/>
  <c r="AO29" i="122"/>
  <c r="L26" i="122"/>
  <c r="N26" i="122"/>
  <c r="N25" i="122"/>
  <c r="F26" i="122"/>
  <c r="F25" i="122"/>
  <c r="AF36" i="122"/>
  <c r="T35" i="122"/>
  <c r="AO15" i="122"/>
  <c r="Y29" i="122"/>
  <c r="AI29" i="122"/>
  <c r="AN29" i="122"/>
  <c r="AZ26" i="122"/>
  <c r="AS25" i="122"/>
  <c r="AS26" i="122"/>
  <c r="S40" i="122"/>
  <c r="AY39" i="122"/>
  <c r="AI39" i="122"/>
  <c r="S39" i="122"/>
  <c r="AU36" i="122"/>
  <c r="AE36" i="122"/>
  <c r="S35" i="122"/>
  <c r="O26" i="122"/>
  <c r="O25" i="122"/>
  <c r="N38" i="122"/>
  <c r="X29" i="122"/>
  <c r="AP28" i="122"/>
  <c r="Z28" i="122"/>
  <c r="J28" i="122"/>
  <c r="T26" i="122"/>
  <c r="R40" i="122"/>
  <c r="AS38" i="122"/>
  <c r="X38" i="122"/>
  <c r="E38" i="122"/>
  <c r="AW38" i="122"/>
  <c r="AU38" i="122"/>
  <c r="AU39" i="122"/>
  <c r="AM39" i="122"/>
  <c r="AM38" i="122"/>
  <c r="AN38" i="122"/>
  <c r="AE39" i="122"/>
  <c r="AE38" i="122"/>
  <c r="P38" i="122"/>
  <c r="O39" i="122"/>
  <c r="I38" i="122"/>
  <c r="G38" i="122"/>
  <c r="G39" i="122"/>
  <c r="AT19" i="122"/>
  <c r="AD19" i="122"/>
  <c r="N19" i="122"/>
  <c r="AT36" i="122"/>
  <c r="K19" i="122"/>
  <c r="AK29" i="122"/>
  <c r="AW28" i="122"/>
  <c r="AM29" i="122"/>
  <c r="AE29" i="122"/>
  <c r="G28" i="122"/>
  <c r="AR26" i="122"/>
  <c r="AI26" i="122"/>
  <c r="AO39" i="122"/>
  <c r="Y39" i="122"/>
  <c r="AS36" i="122"/>
  <c r="U36" i="122"/>
  <c r="AI8" i="122"/>
  <c r="N30" i="122"/>
  <c r="AD29" i="122"/>
  <c r="Z26" i="122"/>
  <c r="J26" i="122"/>
  <c r="I10" i="122"/>
  <c r="Q10" i="122"/>
  <c r="AG10" i="122"/>
  <c r="V8" i="122"/>
  <c r="AD8" i="122"/>
  <c r="AL9" i="122"/>
  <c r="AI16" i="122"/>
  <c r="AA16" i="122"/>
  <c r="S16" i="122"/>
  <c r="AC30" i="122"/>
  <c r="U30" i="122"/>
  <c r="M30" i="122"/>
  <c r="E30" i="122"/>
  <c r="AJ26" i="122"/>
  <c r="J25" i="122"/>
  <c r="AA38" i="122"/>
  <c r="S8" i="122"/>
  <c r="AS9" i="122"/>
  <c r="AY19" i="122"/>
  <c r="N15" i="122"/>
  <c r="AD30" i="122"/>
  <c r="V30" i="122"/>
  <c r="F30" i="122"/>
  <c r="AL29" i="122"/>
  <c r="V29" i="122"/>
  <c r="N29" i="122"/>
  <c r="AX26" i="122"/>
  <c r="AP26" i="122"/>
  <c r="AH26" i="122"/>
  <c r="R26" i="122"/>
  <c r="O9" i="122"/>
  <c r="AM9" i="122"/>
  <c r="AI19" i="122"/>
  <c r="AP15" i="122"/>
  <c r="Z15" i="122"/>
  <c r="J15" i="122"/>
  <c r="AB30" i="122"/>
  <c r="T30" i="122"/>
  <c r="L30" i="122"/>
  <c r="D30" i="122"/>
  <c r="Z30" i="122"/>
  <c r="AH25" i="122"/>
  <c r="P30" i="122"/>
  <c r="H30" i="122"/>
  <c r="AY25" i="122"/>
  <c r="AY26" i="122"/>
  <c r="AA26" i="122"/>
  <c r="AA25" i="122"/>
  <c r="AC25" i="122"/>
  <c r="S26" i="122"/>
  <c r="S25" i="122"/>
  <c r="K25" i="122"/>
  <c r="L25" i="122"/>
  <c r="K26" i="122"/>
  <c r="AH6" i="122"/>
  <c r="AM19" i="122"/>
  <c r="L19" i="122"/>
  <c r="V19" i="122"/>
  <c r="S18" i="122"/>
  <c r="AZ16" i="122"/>
  <c r="AR16" i="122"/>
  <c r="AM16" i="122"/>
  <c r="AB16" i="122"/>
  <c r="W16" i="122"/>
  <c r="T16" i="122"/>
  <c r="L16" i="122"/>
  <c r="W30" i="122"/>
  <c r="K28" i="122"/>
  <c r="P6" i="122"/>
  <c r="Q18" i="122"/>
  <c r="P18" i="122"/>
  <c r="AP29" i="122"/>
  <c r="Z29" i="122"/>
  <c r="J29" i="122"/>
  <c r="AF28" i="122"/>
  <c r="AO25" i="122"/>
  <c r="AN26" i="122"/>
  <c r="AF25" i="122"/>
  <c r="AF26" i="122"/>
  <c r="AO16" i="122"/>
  <c r="L20" i="122"/>
  <c r="AN28" i="122"/>
  <c r="X25" i="122"/>
  <c r="AU25" i="122"/>
  <c r="AU26" i="122"/>
  <c r="AW25" i="122"/>
  <c r="AM26" i="122"/>
  <c r="AM25" i="122"/>
  <c r="AE25" i="122"/>
  <c r="AE26" i="122"/>
  <c r="G25" i="122"/>
  <c r="I25" i="122"/>
  <c r="G26" i="122"/>
  <c r="N10" i="122"/>
  <c r="AD10" i="122"/>
  <c r="AT5" i="122"/>
  <c r="AD5" i="122"/>
  <c r="AJ15" i="122"/>
  <c r="AM28" i="122"/>
  <c r="T28" i="122"/>
  <c r="AN25" i="122"/>
  <c r="AU28" i="122"/>
  <c r="AU29" i="122"/>
  <c r="P28" i="122"/>
  <c r="O29" i="122"/>
  <c r="E6" i="122"/>
  <c r="E10" i="122"/>
  <c r="AB20" i="122"/>
  <c r="Y16" i="122"/>
  <c r="T20" i="122"/>
  <c r="T15" i="122"/>
  <c r="U15" i="122"/>
  <c r="I16" i="122"/>
  <c r="D20" i="122"/>
  <c r="D15" i="122"/>
  <c r="D16" i="122"/>
  <c r="G29" i="122"/>
  <c r="V5" i="122"/>
  <c r="AK5" i="122"/>
  <c r="AU19" i="122"/>
  <c r="AZ19" i="122"/>
  <c r="AZ18" i="122"/>
  <c r="AW19" i="122"/>
  <c r="AO19" i="122"/>
  <c r="AJ19" i="122"/>
  <c r="AJ18" i="122"/>
  <c r="AG19" i="122"/>
  <c r="Y19" i="122"/>
  <c r="T19" i="122"/>
  <c r="Q19" i="122"/>
  <c r="I19" i="122"/>
  <c r="AX15" i="122"/>
  <c r="AX16" i="122"/>
  <c r="AH15" i="122"/>
  <c r="AH16" i="122"/>
  <c r="R20" i="122"/>
  <c r="R16" i="122"/>
  <c r="AA30" i="122"/>
  <c r="O30" i="122"/>
  <c r="AH29" i="122"/>
  <c r="AI28" i="122"/>
  <c r="S28" i="122"/>
  <c r="AZ28" i="122"/>
  <c r="AZ29" i="122"/>
  <c r="AR28" i="122"/>
  <c r="AR29" i="122"/>
  <c r="AJ28" i="122"/>
  <c r="AK28" i="122"/>
  <c r="AJ29" i="122"/>
  <c r="T29" i="122"/>
  <c r="L28" i="122"/>
  <c r="N28" i="122"/>
  <c r="L29" i="122"/>
  <c r="V26" i="122"/>
  <c r="AJ25" i="122"/>
  <c r="T25" i="122"/>
  <c r="Q25" i="122"/>
  <c r="P26" i="122"/>
  <c r="AM5" i="122"/>
  <c r="AR19" i="122"/>
  <c r="AU16" i="122"/>
  <c r="O16" i="122"/>
  <c r="P15" i="122"/>
  <c r="AW16" i="122"/>
  <c r="AG16" i="122"/>
  <c r="Q16" i="122"/>
  <c r="AE28" i="122"/>
  <c r="AY29" i="122"/>
  <c r="AA28" i="122"/>
  <c r="AA29" i="122"/>
  <c r="AK26" i="122"/>
  <c r="U26" i="122"/>
  <c r="AI25" i="122"/>
  <c r="P25" i="122"/>
  <c r="O10" i="122"/>
  <c r="W10" i="122"/>
  <c r="AE10" i="122"/>
  <c r="AE5" i="122"/>
  <c r="AD20" i="122"/>
  <c r="V20" i="122"/>
  <c r="N20" i="122"/>
  <c r="F20" i="122"/>
  <c r="AH18" i="122"/>
  <c r="AK15" i="122"/>
  <c r="V28" i="122"/>
  <c r="X6" i="122"/>
  <c r="AA10" i="122"/>
  <c r="AI6" i="122"/>
  <c r="AY6" i="122"/>
  <c r="L9" i="122"/>
  <c r="T9" i="122"/>
  <c r="AJ9" i="122"/>
  <c r="AR9" i="122"/>
  <c r="AZ9" i="122"/>
  <c r="F29" i="122"/>
  <c r="AZ25" i="122"/>
  <c r="AP25" i="122"/>
  <c r="AK18" i="122"/>
  <c r="AC18" i="122"/>
  <c r="F16" i="122"/>
  <c r="AF15" i="122"/>
  <c r="X15" i="122"/>
  <c r="AT29" i="122"/>
  <c r="AA8" i="122"/>
  <c r="P9" i="122"/>
  <c r="X9" i="122"/>
  <c r="AV9" i="122"/>
  <c r="X8" i="122"/>
  <c r="S10" i="122"/>
  <c r="AF10" i="122"/>
  <c r="AT18" i="122"/>
  <c r="F18" i="122"/>
  <c r="AN15" i="122"/>
  <c r="S6" i="122"/>
  <c r="I9" i="122"/>
  <c r="Q9" i="122"/>
  <c r="Y9" i="122"/>
  <c r="AG9" i="122"/>
  <c r="AO9" i="122"/>
  <c r="AW9" i="122"/>
  <c r="Y8" i="122"/>
  <c r="D9" i="122"/>
  <c r="F10" i="122"/>
  <c r="T10" i="122"/>
  <c r="E19" i="122"/>
  <c r="AS18" i="122"/>
  <c r="Y18" i="122"/>
  <c r="E18" i="122"/>
  <c r="AW15" i="122"/>
  <c r="AM15" i="122"/>
  <c r="AC15" i="122"/>
  <c r="S15" i="122"/>
  <c r="I15" i="122"/>
  <c r="Z6" i="122"/>
  <c r="J9" i="122"/>
  <c r="Z9" i="122"/>
  <c r="AH9" i="122"/>
  <c r="AP8" i="122"/>
  <c r="AX9" i="122"/>
  <c r="Z8" i="122"/>
  <c r="E9" i="122"/>
  <c r="G10" i="122"/>
  <c r="AA20" i="122"/>
  <c r="S20" i="122"/>
  <c r="K20" i="122"/>
  <c r="AS19" i="122"/>
  <c r="AK19" i="122"/>
  <c r="AC19" i="122"/>
  <c r="U19" i="122"/>
  <c r="D19" i="122"/>
  <c r="AR18" i="122"/>
  <c r="X18" i="122"/>
  <c r="N18" i="122"/>
  <c r="D18" i="122"/>
  <c r="AN16" i="122"/>
  <c r="AF16" i="122"/>
  <c r="X16" i="122"/>
  <c r="P16" i="122"/>
  <c r="G16" i="122"/>
  <c r="AU15" i="122"/>
  <c r="AA15" i="122"/>
  <c r="Q15" i="122"/>
  <c r="G15" i="122"/>
  <c r="U9" i="122"/>
  <c r="U18" i="122"/>
  <c r="Y15" i="122"/>
  <c r="M6" i="122"/>
  <c r="U6" i="122"/>
  <c r="AC6" i="122"/>
  <c r="AK6" i="122"/>
  <c r="AJ8" i="122"/>
  <c r="AC10" i="122"/>
  <c r="AF20" i="122"/>
  <c r="X20" i="122"/>
  <c r="P20" i="122"/>
  <c r="H20" i="122"/>
  <c r="AP19" i="122"/>
  <c r="AH19" i="122"/>
  <c r="AN18" i="122"/>
  <c r="AD18" i="122"/>
  <c r="T18" i="122"/>
  <c r="AS16" i="122"/>
  <c r="AK16" i="122"/>
  <c r="AC16" i="122"/>
  <c r="AR15" i="122"/>
  <c r="AO18" i="122"/>
  <c r="AI15" i="122"/>
  <c r="G5" i="122"/>
  <c r="AU5" i="122"/>
  <c r="N9" i="122"/>
  <c r="AT9" i="122"/>
  <c r="AE20" i="122"/>
  <c r="W20" i="122"/>
  <c r="O20" i="122"/>
  <c r="G20" i="122"/>
  <c r="AW18" i="122"/>
  <c r="I18" i="122"/>
  <c r="AJ16" i="122"/>
  <c r="AZ15" i="122"/>
  <c r="L15" i="122"/>
  <c r="K5" i="122"/>
  <c r="O8" i="122"/>
  <c r="AM8" i="122"/>
  <c r="AR8" i="122"/>
  <c r="P10" i="122"/>
  <c r="P19" i="122"/>
  <c r="G19" i="122"/>
  <c r="AY16" i="122"/>
  <c r="K16" i="122"/>
  <c r="Y10" i="122"/>
  <c r="Y5" i="122"/>
  <c r="AX5" i="122"/>
  <c r="AH5" i="122"/>
  <c r="AP5" i="122"/>
  <c r="AY5" i="122"/>
  <c r="AI5" i="122"/>
  <c r="S5" i="122"/>
  <c r="AN6" i="122"/>
  <c r="AT8" i="122"/>
  <c r="V9" i="122"/>
  <c r="L6" i="122"/>
  <c r="L5" i="122"/>
  <c r="AJ6" i="122"/>
  <c r="AJ5" i="122"/>
  <c r="AR6" i="122"/>
  <c r="AR5" i="122"/>
  <c r="AZ6" i="122"/>
  <c r="AZ5" i="122"/>
  <c r="T5" i="122"/>
  <c r="I6" i="122"/>
  <c r="Y6" i="122"/>
  <c r="AO6" i="122"/>
  <c r="G8" i="122"/>
  <c r="G9" i="122"/>
  <c r="AE8" i="122"/>
  <c r="AU8" i="122"/>
  <c r="K10" i="122"/>
  <c r="AS5" i="122"/>
  <c r="U5" i="122"/>
  <c r="J6" i="122"/>
  <c r="AP6" i="122"/>
  <c r="AF8" i="122"/>
  <c r="AF9" i="122"/>
  <c r="AN8" i="122"/>
  <c r="AN9" i="122"/>
  <c r="F8" i="122"/>
  <c r="AH8" i="122"/>
  <c r="AC9" i="122"/>
  <c r="AU9" i="122"/>
  <c r="L10" i="122"/>
  <c r="N6" i="122"/>
  <c r="AD6" i="122"/>
  <c r="AA5" i="122"/>
  <c r="AO5" i="122"/>
  <c r="K6" i="122"/>
  <c r="AA6" i="122"/>
  <c r="N8" i="122"/>
  <c r="AD9" i="122"/>
  <c r="O6" i="122"/>
  <c r="AE6" i="122"/>
  <c r="AM6" i="122"/>
  <c r="AU6" i="122"/>
  <c r="I5" i="122"/>
  <c r="AC5" i="122"/>
  <c r="AF6" i="122"/>
  <c r="AW6" i="122"/>
  <c r="AE9" i="122"/>
  <c r="D10" i="122"/>
  <c r="J5" i="122"/>
  <c r="AW5" i="122"/>
  <c r="Q6" i="122"/>
  <c r="AG6" i="122"/>
  <c r="AX6" i="122"/>
  <c r="K9" i="122"/>
  <c r="AI9" i="122"/>
  <c r="AQ9" i="122"/>
  <c r="AY9" i="122"/>
  <c r="P8" i="122"/>
  <c r="AK9" i="122"/>
  <c r="AB10" i="122"/>
  <c r="Z10" i="122"/>
  <c r="Z5" i="122"/>
  <c r="Q5" i="122"/>
  <c r="Q8" i="122"/>
  <c r="N5" i="122"/>
  <c r="X5" i="122"/>
  <c r="AS6" i="122"/>
  <c r="J8" i="122"/>
  <c r="T8" i="122"/>
  <c r="AX8" i="122"/>
  <c r="AP9" i="122"/>
  <c r="E5" i="122"/>
  <c r="O5" i="122"/>
  <c r="V6" i="122"/>
  <c r="AT6" i="122"/>
  <c r="K8" i="122"/>
  <c r="U8" i="122"/>
  <c r="AO8" i="122"/>
  <c r="AY8" i="122"/>
  <c r="S9" i="122"/>
  <c r="AA9" i="122"/>
  <c r="F5" i="122"/>
  <c r="W6" i="122"/>
  <c r="L8" i="122"/>
  <c r="AZ8" i="122"/>
  <c r="I8" i="122"/>
  <c r="AW8" i="122"/>
  <c r="D6" i="118"/>
  <c r="D4" i="118"/>
  <c r="D2" i="118"/>
  <c r="D6" i="117"/>
  <c r="D4" i="117"/>
  <c r="D2" i="117"/>
  <c r="D6" i="116"/>
  <c r="D4" i="116"/>
  <c r="D2" i="116"/>
  <c r="D6" i="115"/>
  <c r="D4" i="115"/>
  <c r="D2" i="115"/>
  <c r="D6" i="114"/>
  <c r="D4" i="114"/>
  <c r="D2" i="114"/>
  <c r="D3" i="113"/>
  <c r="D2" i="113"/>
  <c r="D6" i="94"/>
  <c r="D4" i="94"/>
  <c r="D2" i="94"/>
  <c r="D8" i="112"/>
  <c r="D6" i="112"/>
  <c r="D4" i="112"/>
  <c r="D2" i="112"/>
  <c r="D8" i="111"/>
  <c r="D6" i="111"/>
  <c r="D4" i="111"/>
  <c r="D2" i="111"/>
  <c r="D8" i="110"/>
  <c r="D6" i="110"/>
  <c r="D4" i="110"/>
  <c r="D2" i="110"/>
  <c r="D8" i="109"/>
  <c r="D6" i="109"/>
  <c r="D4" i="109"/>
  <c r="D2" i="109"/>
  <c r="D8" i="108"/>
  <c r="D6" i="108"/>
  <c r="D4" i="108"/>
  <c r="D2" i="108"/>
  <c r="D8" i="107"/>
  <c r="D6" i="107"/>
  <c r="D4" i="107"/>
  <c r="D2" i="107"/>
  <c r="D8" i="106"/>
  <c r="D6" i="106"/>
  <c r="D4" i="106"/>
  <c r="D2" i="106"/>
  <c r="D8" i="105"/>
  <c r="D6" i="105"/>
  <c r="D4" i="105"/>
  <c r="D2" i="105"/>
  <c r="D8" i="104"/>
  <c r="D6" i="104"/>
  <c r="D4" i="104"/>
  <c r="D2" i="104"/>
  <c r="D8" i="103"/>
  <c r="D6" i="103"/>
  <c r="D4" i="103"/>
  <c r="D2" i="103"/>
  <c r="D8" i="102"/>
  <c r="D6" i="102"/>
  <c r="D4" i="102"/>
  <c r="D2" i="102"/>
  <c r="D8" i="101"/>
  <c r="D6" i="101"/>
  <c r="D4" i="101"/>
  <c r="D2" i="101"/>
  <c r="D8" i="100"/>
  <c r="D6" i="100"/>
  <c r="D4" i="100"/>
  <c r="D2" i="100"/>
  <c r="D8" i="99"/>
  <c r="D6" i="99"/>
  <c r="D4" i="99"/>
  <c r="D2" i="99"/>
  <c r="D8" i="98"/>
  <c r="D6" i="98"/>
  <c r="D4" i="98"/>
  <c r="D2" i="98"/>
  <c r="D8" i="97"/>
  <c r="D6" i="97"/>
  <c r="D4" i="97"/>
  <c r="D2" i="97"/>
  <c r="D8" i="96"/>
  <c r="D6" i="96"/>
  <c r="D4" i="96"/>
  <c r="D2" i="96"/>
  <c r="D21" i="75"/>
  <c r="D22" i="75"/>
  <c r="D23" i="75"/>
  <c r="D24" i="75"/>
  <c r="D20" i="75"/>
  <c r="D4" i="75"/>
  <c r="D5" i="75"/>
  <c r="D6" i="75"/>
  <c r="D7" i="75"/>
  <c r="D8" i="75"/>
  <c r="D103" i="74"/>
  <c r="D100" i="74"/>
  <c r="D94" i="74"/>
  <c r="D92" i="74"/>
  <c r="D81" i="74"/>
  <c r="D80" i="74"/>
  <c r="D77" i="74"/>
  <c r="D57" i="74"/>
  <c r="D53" i="74"/>
  <c r="D50" i="74"/>
  <c r="D48" i="74"/>
  <c r="D44" i="74"/>
  <c r="D42" i="74"/>
  <c r="D40" i="74"/>
  <c r="D39" i="74"/>
  <c r="D38" i="74"/>
  <c r="D15" i="74"/>
  <c r="D13" i="74"/>
  <c r="D8" i="74"/>
  <c r="D9" i="74"/>
  <c r="D10" i="74"/>
  <c r="D11" i="74"/>
  <c r="D5" i="74"/>
  <c r="D4" i="74"/>
  <c r="D7" i="93"/>
  <c r="D5" i="93"/>
  <c r="D3" i="93"/>
  <c r="D2" i="93"/>
  <c r="D7" i="92"/>
  <c r="D5" i="92"/>
  <c r="D3" i="92"/>
  <c r="D2" i="92"/>
  <c r="D7" i="91"/>
  <c r="D5" i="91"/>
  <c r="D3" i="91"/>
  <c r="D2" i="91"/>
  <c r="D4" i="89"/>
  <c r="D5" i="89"/>
  <c r="D6" i="89"/>
  <c r="D3" i="89"/>
  <c r="D2" i="89"/>
  <c r="D19" i="75" l="1"/>
  <c r="D84" i="74"/>
  <c r="D85" i="74"/>
  <c r="D86" i="74"/>
  <c r="D87" i="74"/>
  <c r="D88" i="74"/>
  <c r="D89" i="74"/>
  <c r="D56" i="74"/>
  <c r="D59" i="74"/>
  <c r="D60" i="74"/>
  <c r="D61" i="74"/>
  <c r="D62" i="74"/>
  <c r="D63" i="74"/>
  <c r="D64" i="74"/>
  <c r="D65" i="74"/>
  <c r="D66" i="74"/>
  <c r="D67" i="74"/>
  <c r="D68" i="74"/>
  <c r="D69" i="74"/>
  <c r="D70" i="74"/>
  <c r="D71" i="74"/>
  <c r="D72" i="74"/>
  <c r="D73" i="74"/>
  <c r="D74" i="74"/>
  <c r="D75" i="74"/>
  <c r="D95" i="74"/>
  <c r="D96" i="74"/>
  <c r="D97" i="74"/>
  <c r="D98" i="74"/>
  <c r="D99" i="74"/>
  <c r="D101" i="74"/>
  <c r="D102" i="74"/>
  <c r="D104" i="74"/>
  <c r="D105" i="74"/>
  <c r="D14" i="71"/>
  <c r="D15" i="71"/>
  <c r="C18" i="82" l="1"/>
  <c r="C19" i="82"/>
  <c r="C20" i="82"/>
  <c r="J13" i="82"/>
  <c r="I10" i="82"/>
  <c r="I11" i="82"/>
  <c r="I12" i="82"/>
  <c r="I13" i="82"/>
  <c r="I9" i="82"/>
  <c r="H10" i="82"/>
  <c r="H13" i="82"/>
  <c r="H9" i="82"/>
  <c r="I14" i="82" l="1"/>
  <c r="J9" i="82"/>
  <c r="J10" i="82"/>
  <c r="J12" i="82"/>
  <c r="J11" i="82"/>
  <c r="G12" i="82"/>
  <c r="G9" i="82"/>
  <c r="G10" i="82"/>
  <c r="G11" i="82"/>
  <c r="G13" i="82"/>
  <c r="F13" i="82"/>
  <c r="J14" i="82" l="1"/>
  <c r="AF28" i="24"/>
  <c r="AE28" i="24"/>
  <c r="AD28" i="24"/>
  <c r="AC28" i="24"/>
  <c r="AA28" i="24"/>
  <c r="Z28" i="24"/>
  <c r="Y28" i="24"/>
  <c r="X28" i="24"/>
  <c r="V28" i="24"/>
  <c r="U28" i="24"/>
  <c r="T28" i="24"/>
  <c r="S28" i="24"/>
  <c r="Q28" i="24"/>
  <c r="P28" i="24"/>
  <c r="O28" i="24"/>
  <c r="N28" i="24"/>
  <c r="L28" i="24"/>
  <c r="K28" i="24"/>
  <c r="J28" i="24"/>
  <c r="I28" i="24"/>
  <c r="H7" i="122"/>
  <c r="H17" i="122"/>
  <c r="H27" i="122"/>
  <c r="H47" i="122"/>
  <c r="H57" i="122"/>
  <c r="H67" i="122"/>
  <c r="H77" i="122"/>
  <c r="H87" i="122"/>
  <c r="H97" i="122"/>
  <c r="H107" i="122"/>
  <c r="D117" i="122"/>
  <c r="H23" i="24"/>
  <c r="H167" i="122" s="1"/>
  <c r="M23" i="24"/>
  <c r="R23" i="24"/>
  <c r="W23" i="24"/>
  <c r="H24" i="24"/>
  <c r="M24" i="24"/>
  <c r="R24" i="24"/>
  <c r="W24" i="24"/>
  <c r="H25" i="24"/>
  <c r="M25" i="24"/>
  <c r="R25" i="24"/>
  <c r="W25" i="24"/>
  <c r="N79" i="24" l="1"/>
  <c r="N50" i="24"/>
  <c r="N117" i="122"/>
  <c r="AB40" i="24"/>
  <c r="W40" i="24"/>
  <c r="W17" i="122"/>
  <c r="J89" i="24"/>
  <c r="J185" i="122"/>
  <c r="Y60" i="24"/>
  <c r="Y89" i="24"/>
  <c r="Y185" i="122"/>
  <c r="AB56" i="24"/>
  <c r="W56" i="24"/>
  <c r="Q79" i="24"/>
  <c r="Q50" i="24"/>
  <c r="Q117" i="122"/>
  <c r="G79" i="24"/>
  <c r="G117" i="122"/>
  <c r="W87" i="122"/>
  <c r="AB47" i="24"/>
  <c r="W47" i="24"/>
  <c r="M57" i="24"/>
  <c r="M56" i="24"/>
  <c r="M55" i="24"/>
  <c r="M167" i="122"/>
  <c r="M169" i="122" s="1"/>
  <c r="Y50" i="24"/>
  <c r="T50" i="24"/>
  <c r="T79" i="24"/>
  <c r="T117" i="122"/>
  <c r="O79" i="24"/>
  <c r="O50" i="24"/>
  <c r="O117" i="122"/>
  <c r="J50" i="24"/>
  <c r="J79" i="24"/>
  <c r="J117" i="122"/>
  <c r="E79" i="24"/>
  <c r="E117" i="122"/>
  <c r="M49" i="24"/>
  <c r="M107" i="122"/>
  <c r="M109" i="122" s="1"/>
  <c r="M48" i="24"/>
  <c r="M97" i="122"/>
  <c r="M99" i="122" s="1"/>
  <c r="M87" i="122"/>
  <c r="M89" i="122" s="1"/>
  <c r="M47" i="24"/>
  <c r="M46" i="24"/>
  <c r="M77" i="122"/>
  <c r="M79" i="122" s="1"/>
  <c r="M45" i="24"/>
  <c r="M67" i="122"/>
  <c r="M69" i="122" s="1"/>
  <c r="M44" i="24"/>
  <c r="M57" i="122"/>
  <c r="M59" i="122" s="1"/>
  <c r="M43" i="24"/>
  <c r="M47" i="122"/>
  <c r="M49" i="122" s="1"/>
  <c r="M42" i="24"/>
  <c r="M37" i="122"/>
  <c r="M39" i="122" s="1"/>
  <c r="I185" i="122"/>
  <c r="N89" i="24"/>
  <c r="N60" i="24"/>
  <c r="N185" i="122"/>
  <c r="S89" i="24"/>
  <c r="S60" i="24"/>
  <c r="S185" i="122"/>
  <c r="X89" i="24"/>
  <c r="X60" i="24"/>
  <c r="X185" i="122"/>
  <c r="AC89" i="24"/>
  <c r="AC60" i="24"/>
  <c r="AC185" i="122"/>
  <c r="S79" i="24"/>
  <c r="X50" i="24"/>
  <c r="S50" i="24"/>
  <c r="S117" i="122"/>
  <c r="I79" i="24"/>
  <c r="I50" i="24"/>
  <c r="I117" i="122"/>
  <c r="AB39" i="24"/>
  <c r="W39" i="24"/>
  <c r="W7" i="122"/>
  <c r="T60" i="24"/>
  <c r="T89" i="24"/>
  <c r="T185" i="122"/>
  <c r="X79" i="24"/>
  <c r="V50" i="24"/>
  <c r="V79" i="24"/>
  <c r="AA50" i="24"/>
  <c r="V117" i="122"/>
  <c r="W49" i="24"/>
  <c r="AB49" i="24"/>
  <c r="W107" i="122"/>
  <c r="AB46" i="24"/>
  <c r="W46" i="24"/>
  <c r="W77" i="122"/>
  <c r="AB44" i="24"/>
  <c r="W44" i="24"/>
  <c r="W57" i="122"/>
  <c r="AB42" i="24"/>
  <c r="W42" i="24"/>
  <c r="W37" i="122"/>
  <c r="R41" i="24"/>
  <c r="R27" i="122"/>
  <c r="R40" i="24"/>
  <c r="R17" i="122"/>
  <c r="R39" i="24"/>
  <c r="R7" i="122"/>
  <c r="K89" i="24"/>
  <c r="K185" i="122"/>
  <c r="P89" i="24"/>
  <c r="P60" i="24"/>
  <c r="P185" i="122"/>
  <c r="U60" i="24"/>
  <c r="U89" i="24"/>
  <c r="U185" i="122"/>
  <c r="Z60" i="24"/>
  <c r="Z89" i="24"/>
  <c r="Z185" i="122"/>
  <c r="AE89" i="24"/>
  <c r="AE60" i="24"/>
  <c r="AE185" i="122"/>
  <c r="D118" i="122"/>
  <c r="D119" i="122"/>
  <c r="W41" i="24"/>
  <c r="AB41" i="24"/>
  <c r="W27" i="122"/>
  <c r="O89" i="24"/>
  <c r="O60" i="24"/>
  <c r="O185" i="122"/>
  <c r="AD60" i="24"/>
  <c r="AD89" i="24"/>
  <c r="AD185" i="122"/>
  <c r="W57" i="24"/>
  <c r="AB57" i="24"/>
  <c r="AB55" i="24"/>
  <c r="W55" i="24"/>
  <c r="W167" i="122"/>
  <c r="L79" i="24"/>
  <c r="L50" i="24"/>
  <c r="L117" i="122"/>
  <c r="AB48" i="24"/>
  <c r="W48" i="24"/>
  <c r="W97" i="122"/>
  <c r="W45" i="24"/>
  <c r="AB45" i="24"/>
  <c r="W67" i="122"/>
  <c r="AB43" i="24"/>
  <c r="W43" i="24"/>
  <c r="W47" i="122"/>
  <c r="R57" i="24"/>
  <c r="R56" i="24"/>
  <c r="R55" i="24"/>
  <c r="R167" i="122"/>
  <c r="Z50" i="24"/>
  <c r="U50" i="24"/>
  <c r="U79" i="24"/>
  <c r="U117" i="122"/>
  <c r="P79" i="24"/>
  <c r="P50" i="24"/>
  <c r="P117" i="122"/>
  <c r="K79" i="24"/>
  <c r="K50" i="24"/>
  <c r="K117" i="122"/>
  <c r="F79" i="24"/>
  <c r="F117" i="122"/>
  <c r="R49" i="24"/>
  <c r="R107" i="122"/>
  <c r="R48" i="24"/>
  <c r="R97" i="122"/>
  <c r="R87" i="122"/>
  <c r="R47" i="24"/>
  <c r="R46" i="24"/>
  <c r="R77" i="122"/>
  <c r="R45" i="24"/>
  <c r="R67" i="122"/>
  <c r="R44" i="24"/>
  <c r="R57" i="122"/>
  <c r="R43" i="24"/>
  <c r="R47" i="122"/>
  <c r="R49" i="122" s="1"/>
  <c r="R42" i="24"/>
  <c r="R37" i="122"/>
  <c r="M41" i="24"/>
  <c r="M27" i="122"/>
  <c r="M29" i="122" s="1"/>
  <c r="M40" i="24"/>
  <c r="M17" i="122"/>
  <c r="M19" i="122" s="1"/>
  <c r="M39" i="24"/>
  <c r="M7" i="122"/>
  <c r="M9" i="122" s="1"/>
  <c r="L89" i="24"/>
  <c r="L185" i="122"/>
  <c r="Q89" i="24"/>
  <c r="Q60" i="24"/>
  <c r="Q185" i="122"/>
  <c r="V60" i="24"/>
  <c r="V89" i="24"/>
  <c r="V185" i="122"/>
  <c r="AA89" i="24"/>
  <c r="AA60" i="24"/>
  <c r="AA185" i="122"/>
  <c r="AF89" i="24"/>
  <c r="AF60" i="24"/>
  <c r="AF185" i="122"/>
  <c r="M18" i="24"/>
  <c r="AG28" i="24"/>
  <c r="R28" i="24"/>
  <c r="M28" i="24"/>
  <c r="R18" i="24"/>
  <c r="H18" i="24"/>
  <c r="H117" i="122" s="1"/>
  <c r="W28" i="24"/>
  <c r="W18" i="24"/>
  <c r="AB28" i="24"/>
  <c r="X26" i="24"/>
  <c r="X177" i="122" s="1"/>
  <c r="Y26" i="24"/>
  <c r="Y177" i="122" s="1"/>
  <c r="Z26" i="24"/>
  <c r="Z177" i="122" s="1"/>
  <c r="AA26" i="24"/>
  <c r="AA177" i="122" s="1"/>
  <c r="AB26" i="24"/>
  <c r="AC26" i="24"/>
  <c r="AC177" i="122" s="1"/>
  <c r="AD26" i="24"/>
  <c r="AD177" i="122" s="1"/>
  <c r="AE26" i="24"/>
  <c r="AE177" i="122" s="1"/>
  <c r="AF26" i="24"/>
  <c r="AF177" i="122" s="1"/>
  <c r="AG26" i="24"/>
  <c r="AH26" i="24"/>
  <c r="AH177" i="122" s="1"/>
  <c r="AI26" i="24"/>
  <c r="AI177" i="122" s="1"/>
  <c r="AJ26" i="24"/>
  <c r="AJ177" i="122" s="1"/>
  <c r="AK26" i="24"/>
  <c r="AK177" i="122" s="1"/>
  <c r="AL26" i="24"/>
  <c r="AM26" i="24"/>
  <c r="AM177" i="122" s="1"/>
  <c r="AN26" i="24"/>
  <c r="AN177" i="122" s="1"/>
  <c r="AO26" i="24"/>
  <c r="AO177" i="122" s="1"/>
  <c r="AP26" i="24"/>
  <c r="AP177" i="122" s="1"/>
  <c r="AQ26" i="24"/>
  <c r="AR26" i="24"/>
  <c r="AR177" i="122" s="1"/>
  <c r="AS26" i="24"/>
  <c r="AT26" i="24"/>
  <c r="AT177" i="122" s="1"/>
  <c r="AU26" i="24"/>
  <c r="AU177" i="122" s="1"/>
  <c r="AV26" i="24"/>
  <c r="AH28" i="24"/>
  <c r="AI28" i="24"/>
  <c r="AJ28" i="24"/>
  <c r="AK28" i="24"/>
  <c r="AM28" i="24"/>
  <c r="AN28" i="24"/>
  <c r="AO28" i="24"/>
  <c r="AP28" i="24"/>
  <c r="AR28" i="24"/>
  <c r="AS28" i="24"/>
  <c r="AX60" i="24" s="1"/>
  <c r="AT28" i="24"/>
  <c r="AU28" i="24"/>
  <c r="AB31" i="24"/>
  <c r="AG31" i="24"/>
  <c r="AL31" i="24"/>
  <c r="AQ31" i="24"/>
  <c r="AE178" i="122" l="1"/>
  <c r="AE179" i="122"/>
  <c r="AH178" i="122"/>
  <c r="AH179" i="122"/>
  <c r="AA178" i="122"/>
  <c r="AT179" i="122"/>
  <c r="AD178" i="122"/>
  <c r="AD179" i="122"/>
  <c r="AS177" i="122"/>
  <c r="C28" i="83"/>
  <c r="AX58" i="24"/>
  <c r="AO178" i="122"/>
  <c r="AO179" i="122"/>
  <c r="AK178" i="122"/>
  <c r="AK179" i="122"/>
  <c r="AC178" i="122"/>
  <c r="AC179" i="122"/>
  <c r="Y178" i="122"/>
  <c r="AU179" i="122"/>
  <c r="AU178" i="122"/>
  <c r="AW178" i="122"/>
  <c r="AM179" i="122"/>
  <c r="AM178" i="122"/>
  <c r="AP178" i="122"/>
  <c r="AP179" i="122"/>
  <c r="Z178" i="122"/>
  <c r="AR179" i="122"/>
  <c r="AR178" i="122"/>
  <c r="AW179" i="122"/>
  <c r="AN179" i="122"/>
  <c r="AN178" i="122"/>
  <c r="AJ178" i="122"/>
  <c r="AJ179" i="122"/>
  <c r="AF178" i="122"/>
  <c r="AF179" i="122"/>
  <c r="AI179" i="122"/>
  <c r="AI178" i="122"/>
  <c r="R89" i="122"/>
  <c r="R69" i="122"/>
  <c r="R109" i="122"/>
  <c r="R39" i="122"/>
  <c r="R59" i="122"/>
  <c r="R79" i="122"/>
  <c r="R99" i="122"/>
  <c r="R169" i="122"/>
  <c r="W60" i="24"/>
  <c r="W185" i="122"/>
  <c r="R60" i="24"/>
  <c r="R185" i="122"/>
  <c r="Q186" i="122"/>
  <c r="Q187" i="122"/>
  <c r="F118" i="122"/>
  <c r="F119" i="122"/>
  <c r="U119" i="122"/>
  <c r="Z119" i="122"/>
  <c r="U118" i="122"/>
  <c r="W49" i="122"/>
  <c r="AB49" i="122"/>
  <c r="W169" i="122"/>
  <c r="AB169" i="122"/>
  <c r="O186" i="122"/>
  <c r="O187" i="122"/>
  <c r="AE186" i="122"/>
  <c r="AE187" i="122"/>
  <c r="K186" i="122"/>
  <c r="W59" i="122"/>
  <c r="AB59" i="122"/>
  <c r="I119" i="122"/>
  <c r="I118" i="122"/>
  <c r="N187" i="122"/>
  <c r="N186" i="122"/>
  <c r="J119" i="122"/>
  <c r="J118" i="122"/>
  <c r="W89" i="122"/>
  <c r="AB89" i="122"/>
  <c r="Y187" i="122"/>
  <c r="Y186" i="122"/>
  <c r="AV53" i="21"/>
  <c r="AV144" i="122"/>
  <c r="AU89" i="24"/>
  <c r="AU60" i="24"/>
  <c r="AU185" i="122"/>
  <c r="AK89" i="24"/>
  <c r="AK60" i="24"/>
  <c r="AK185" i="122"/>
  <c r="AQ54" i="21"/>
  <c r="AV54" i="21"/>
  <c r="AQ154" i="122"/>
  <c r="AV52" i="21"/>
  <c r="AV134" i="122"/>
  <c r="AG63" i="24"/>
  <c r="AG205" i="122"/>
  <c r="AT60" i="24"/>
  <c r="AT89" i="24"/>
  <c r="AT185" i="122"/>
  <c r="AO60" i="24"/>
  <c r="AO89" i="24"/>
  <c r="AO185" i="122"/>
  <c r="AJ89" i="24"/>
  <c r="AJ60" i="24"/>
  <c r="AJ185" i="122"/>
  <c r="AG60" i="24"/>
  <c r="AG185" i="122"/>
  <c r="V186" i="122"/>
  <c r="V187" i="122"/>
  <c r="P119" i="122"/>
  <c r="P118" i="122"/>
  <c r="L119" i="122"/>
  <c r="L118" i="122"/>
  <c r="AD186" i="122"/>
  <c r="AD187" i="122"/>
  <c r="P187" i="122"/>
  <c r="P186" i="122"/>
  <c r="R19" i="122"/>
  <c r="AB39" i="122"/>
  <c r="W39" i="122"/>
  <c r="AA119" i="122"/>
  <c r="V119" i="122"/>
  <c r="X118" i="122"/>
  <c r="V118" i="122"/>
  <c r="AB9" i="122"/>
  <c r="W9" i="122"/>
  <c r="S187" i="122"/>
  <c r="S186" i="122"/>
  <c r="G118" i="122"/>
  <c r="G119" i="122"/>
  <c r="N119" i="122"/>
  <c r="N118" i="122"/>
  <c r="AL52" i="21"/>
  <c r="AL134" i="122"/>
  <c r="AP60" i="24"/>
  <c r="AP89" i="24"/>
  <c r="AP185" i="122"/>
  <c r="AV50" i="21"/>
  <c r="AV114" i="122"/>
  <c r="AL54" i="21"/>
  <c r="AL154" i="122"/>
  <c r="AQ53" i="21"/>
  <c r="AQ144" i="122"/>
  <c r="AV63" i="24"/>
  <c r="AV205" i="122"/>
  <c r="AB205" i="122"/>
  <c r="AS60" i="24"/>
  <c r="AS89" i="24"/>
  <c r="AS185" i="122"/>
  <c r="AN60" i="24"/>
  <c r="AN89" i="24"/>
  <c r="AN185" i="122"/>
  <c r="AI89" i="24"/>
  <c r="AI60" i="24"/>
  <c r="AI185" i="122"/>
  <c r="AB60" i="24"/>
  <c r="AB185" i="122"/>
  <c r="R50" i="24"/>
  <c r="R117" i="122"/>
  <c r="M50" i="24"/>
  <c r="M117" i="122"/>
  <c r="M119" i="122" s="1"/>
  <c r="AA186" i="122"/>
  <c r="AA187" i="122"/>
  <c r="K119" i="122"/>
  <c r="K118" i="122"/>
  <c r="W99" i="122"/>
  <c r="AB99" i="122"/>
  <c r="U187" i="122"/>
  <c r="U186" i="122"/>
  <c r="AB109" i="122"/>
  <c r="W109" i="122"/>
  <c r="T187" i="122"/>
  <c r="T186" i="122"/>
  <c r="X186" i="122"/>
  <c r="X187" i="122"/>
  <c r="E119" i="122"/>
  <c r="E118" i="122"/>
  <c r="T119" i="122"/>
  <c r="Y119" i="122"/>
  <c r="T118" i="122"/>
  <c r="W19" i="122"/>
  <c r="AB19" i="122"/>
  <c r="AQ50" i="21"/>
  <c r="AQ114" i="122"/>
  <c r="AL63" i="24"/>
  <c r="AL205" i="122"/>
  <c r="AL207" i="122" s="1"/>
  <c r="AL50" i="21"/>
  <c r="AL114" i="122"/>
  <c r="AL53" i="21"/>
  <c r="AL144" i="122"/>
  <c r="AQ52" i="21"/>
  <c r="AQ134" i="122"/>
  <c r="AQ63" i="24"/>
  <c r="AQ205" i="122"/>
  <c r="AW89" i="24"/>
  <c r="AW60" i="24"/>
  <c r="AW185" i="122"/>
  <c r="AR89" i="24"/>
  <c r="AR60" i="24"/>
  <c r="AR185" i="122"/>
  <c r="AM89" i="24"/>
  <c r="AM60" i="24"/>
  <c r="AM185" i="122"/>
  <c r="AH89" i="24"/>
  <c r="AH60" i="24"/>
  <c r="AH185" i="122"/>
  <c r="AB50" i="24"/>
  <c r="W50" i="24"/>
  <c r="W117" i="122"/>
  <c r="M185" i="122"/>
  <c r="AF187" i="122"/>
  <c r="AF186" i="122"/>
  <c r="L186" i="122"/>
  <c r="W69" i="122"/>
  <c r="AB69" i="122"/>
  <c r="AB29" i="122"/>
  <c r="W29" i="122"/>
  <c r="Z187" i="122"/>
  <c r="Z186" i="122"/>
  <c r="R9" i="122"/>
  <c r="R29" i="122"/>
  <c r="AB79" i="122"/>
  <c r="W79" i="122"/>
  <c r="X119" i="122"/>
  <c r="S119" i="122"/>
  <c r="S118" i="122"/>
  <c r="AC186" i="122"/>
  <c r="AC187" i="122"/>
  <c r="O118" i="122"/>
  <c r="O119" i="122"/>
  <c r="Q119" i="122"/>
  <c r="Q118" i="122"/>
  <c r="J186" i="122"/>
  <c r="AT119" i="24"/>
  <c r="AT114" i="24"/>
  <c r="AT110" i="24"/>
  <c r="AT106" i="24"/>
  <c r="AT103" i="24"/>
  <c r="AT111" i="24"/>
  <c r="AT108" i="24"/>
  <c r="AT101" i="24"/>
  <c r="AT117" i="24"/>
  <c r="AT113" i="24"/>
  <c r="AT109" i="24"/>
  <c r="AT105" i="24"/>
  <c r="AT102" i="24"/>
  <c r="AT98" i="24"/>
  <c r="AT58" i="24"/>
  <c r="AT99" i="24"/>
  <c r="AT122" i="24"/>
  <c r="AT116" i="24"/>
  <c r="AT104" i="24"/>
  <c r="AT100" i="24"/>
  <c r="AT87" i="24"/>
  <c r="AT115" i="24"/>
  <c r="AT112" i="24"/>
  <c r="AT107" i="24"/>
  <c r="AT215" i="122"/>
  <c r="AL114" i="24"/>
  <c r="AL110" i="24"/>
  <c r="AL106" i="24"/>
  <c r="AL103" i="24"/>
  <c r="AL122" i="24"/>
  <c r="AL117" i="24"/>
  <c r="AL107" i="24"/>
  <c r="AL105" i="24"/>
  <c r="AL102" i="24"/>
  <c r="AL101" i="24"/>
  <c r="AL115" i="24"/>
  <c r="AL111" i="24"/>
  <c r="AL104" i="24"/>
  <c r="AL98" i="24"/>
  <c r="AL112" i="24"/>
  <c r="AL109" i="24"/>
  <c r="AL108" i="24"/>
  <c r="AL100" i="24"/>
  <c r="AL99" i="24"/>
  <c r="AL116" i="24"/>
  <c r="AL58" i="24"/>
  <c r="AL113" i="24"/>
  <c r="AL215" i="122"/>
  <c r="AD119" i="24"/>
  <c r="AD114" i="24"/>
  <c r="AD110" i="24"/>
  <c r="AD106" i="24"/>
  <c r="AD103" i="24"/>
  <c r="AD116" i="24"/>
  <c r="AD113" i="24"/>
  <c r="AD104" i="24"/>
  <c r="AD101" i="24"/>
  <c r="AD109" i="24"/>
  <c r="AD98" i="24"/>
  <c r="AD102" i="24"/>
  <c r="AD107" i="24"/>
  <c r="AD99" i="24"/>
  <c r="AD122" i="24"/>
  <c r="AD117" i="24"/>
  <c r="AD115" i="24"/>
  <c r="AD112" i="24"/>
  <c r="AD111" i="24"/>
  <c r="AD108" i="24"/>
  <c r="AD87" i="24"/>
  <c r="AD58" i="24"/>
  <c r="AD105" i="24"/>
  <c r="AD100" i="24"/>
  <c r="AD215" i="122"/>
  <c r="AS119" i="24"/>
  <c r="AS114" i="24"/>
  <c r="AS110" i="24"/>
  <c r="AS106" i="24"/>
  <c r="AS115" i="24"/>
  <c r="AS112" i="24"/>
  <c r="AS109" i="24"/>
  <c r="AS103" i="24"/>
  <c r="AS101" i="24"/>
  <c r="AS117" i="24"/>
  <c r="AS113" i="24"/>
  <c r="AS108" i="24"/>
  <c r="AS102" i="24"/>
  <c r="AS87" i="24"/>
  <c r="AS58" i="24"/>
  <c r="AS99" i="24"/>
  <c r="AS122" i="24"/>
  <c r="AS100" i="24"/>
  <c r="AS107" i="24"/>
  <c r="AS98" i="24"/>
  <c r="AS105" i="24"/>
  <c r="AS104" i="24"/>
  <c r="AS116" i="24"/>
  <c r="AS111" i="24"/>
  <c r="AS215" i="122"/>
  <c r="AK119" i="24"/>
  <c r="AK114" i="24"/>
  <c r="AK110" i="24"/>
  <c r="AK106" i="24"/>
  <c r="AK111" i="24"/>
  <c r="AK108" i="24"/>
  <c r="AK103" i="24"/>
  <c r="AK122" i="24"/>
  <c r="AK116" i="24"/>
  <c r="AK112" i="24"/>
  <c r="AK107" i="24"/>
  <c r="AK105" i="24"/>
  <c r="AK102" i="24"/>
  <c r="AK101" i="24"/>
  <c r="AK115" i="24"/>
  <c r="AK87" i="24"/>
  <c r="AK113" i="24"/>
  <c r="AK104" i="24"/>
  <c r="AK100" i="24"/>
  <c r="AK109" i="24"/>
  <c r="AK99" i="24"/>
  <c r="AK117" i="24"/>
  <c r="AK58" i="24"/>
  <c r="AK98" i="24"/>
  <c r="AK215" i="122"/>
  <c r="AC119" i="24"/>
  <c r="AC114" i="24"/>
  <c r="AC110" i="24"/>
  <c r="AC106" i="24"/>
  <c r="AC122" i="24"/>
  <c r="AC117" i="24"/>
  <c r="AC107" i="24"/>
  <c r="AC103" i="24"/>
  <c r="AC104" i="24"/>
  <c r="AC101" i="24"/>
  <c r="AC87" i="24"/>
  <c r="AC113" i="24"/>
  <c r="AC109" i="24"/>
  <c r="AC105" i="24"/>
  <c r="AC100" i="24"/>
  <c r="AC111" i="24"/>
  <c r="AC108" i="24"/>
  <c r="AC116" i="24"/>
  <c r="AC102" i="24"/>
  <c r="AC98" i="24"/>
  <c r="AC115" i="24"/>
  <c r="AC112" i="24"/>
  <c r="AC58" i="24"/>
  <c r="AC99" i="24"/>
  <c r="AC215" i="122"/>
  <c r="AR117" i="24"/>
  <c r="AR113" i="24"/>
  <c r="AR109" i="24"/>
  <c r="AR102" i="24"/>
  <c r="AR119" i="24"/>
  <c r="AR115" i="24"/>
  <c r="AR112" i="24"/>
  <c r="AR103" i="24"/>
  <c r="AR100" i="24"/>
  <c r="AR58" i="24"/>
  <c r="AR101" i="24"/>
  <c r="AR105" i="24"/>
  <c r="AR87" i="24"/>
  <c r="AR99" i="24"/>
  <c r="AR104" i="24"/>
  <c r="AR116" i="24"/>
  <c r="AR114" i="24"/>
  <c r="AR111" i="24"/>
  <c r="AR110" i="24"/>
  <c r="AR107" i="24"/>
  <c r="AR106" i="24"/>
  <c r="AR98" i="24"/>
  <c r="AR108" i="24"/>
  <c r="AR122" i="24"/>
  <c r="AR215" i="122"/>
  <c r="AJ117" i="24"/>
  <c r="AJ113" i="24"/>
  <c r="AJ109" i="24"/>
  <c r="AJ102" i="24"/>
  <c r="AJ114" i="24"/>
  <c r="AJ111" i="24"/>
  <c r="AJ108" i="24"/>
  <c r="AJ100" i="24"/>
  <c r="AJ122" i="24"/>
  <c r="AJ116" i="24"/>
  <c r="AJ112" i="24"/>
  <c r="AJ107" i="24"/>
  <c r="AJ58" i="24"/>
  <c r="AJ105" i="24"/>
  <c r="AJ101" i="24"/>
  <c r="AJ106" i="24"/>
  <c r="AJ99" i="24"/>
  <c r="AJ104" i="24"/>
  <c r="AJ98" i="24"/>
  <c r="AJ119" i="24"/>
  <c r="AJ110" i="24"/>
  <c r="AJ103" i="24"/>
  <c r="AJ115" i="24"/>
  <c r="AJ87" i="24"/>
  <c r="AJ215" i="122"/>
  <c r="AB117" i="24"/>
  <c r="AB113" i="24"/>
  <c r="AB109" i="24"/>
  <c r="AB102" i="24"/>
  <c r="AB122" i="24"/>
  <c r="AB110" i="24"/>
  <c r="AB107" i="24"/>
  <c r="AB105" i="24"/>
  <c r="AB100" i="24"/>
  <c r="AB119" i="24"/>
  <c r="AB114" i="24"/>
  <c r="AB104" i="24"/>
  <c r="AB101" i="24"/>
  <c r="AB115" i="24"/>
  <c r="AB112" i="24"/>
  <c r="AB116" i="24"/>
  <c r="AB103" i="24"/>
  <c r="AB98" i="24"/>
  <c r="AB108" i="24"/>
  <c r="AB99" i="24"/>
  <c r="AB111" i="24"/>
  <c r="AB106" i="24"/>
  <c r="AB215" i="122"/>
  <c r="AQ117" i="24"/>
  <c r="AQ113" i="24"/>
  <c r="AQ109" i="24"/>
  <c r="AQ116" i="24"/>
  <c r="AQ106" i="24"/>
  <c r="AQ102" i="24"/>
  <c r="AQ114" i="24"/>
  <c r="AQ110" i="24"/>
  <c r="AQ103" i="24"/>
  <c r="AQ100" i="24"/>
  <c r="AQ58" i="24"/>
  <c r="AQ98" i="24"/>
  <c r="AQ105" i="24"/>
  <c r="AQ101" i="24"/>
  <c r="AQ112" i="24"/>
  <c r="AQ111" i="24"/>
  <c r="AQ99" i="24"/>
  <c r="AQ104" i="24"/>
  <c r="AQ122" i="24"/>
  <c r="AQ115" i="24"/>
  <c r="AQ108" i="24"/>
  <c r="AQ107" i="24"/>
  <c r="AQ215" i="122"/>
  <c r="AI117" i="24"/>
  <c r="AI113" i="24"/>
  <c r="AI109" i="24"/>
  <c r="AI119" i="24"/>
  <c r="AI115" i="24"/>
  <c r="AI112" i="24"/>
  <c r="AI102" i="24"/>
  <c r="AI108" i="24"/>
  <c r="AI100" i="24"/>
  <c r="AI122" i="24"/>
  <c r="AI116" i="24"/>
  <c r="AI111" i="24"/>
  <c r="AI107" i="24"/>
  <c r="AI58" i="24"/>
  <c r="AI110" i="24"/>
  <c r="AI103" i="24"/>
  <c r="AI106" i="24"/>
  <c r="AI99" i="24"/>
  <c r="AI104" i="24"/>
  <c r="AI101" i="24"/>
  <c r="AI114" i="24"/>
  <c r="AI105" i="24"/>
  <c r="AI98" i="24"/>
  <c r="AI87" i="24"/>
  <c r="AI215" i="122"/>
  <c r="AA117" i="24"/>
  <c r="AA113" i="24"/>
  <c r="AA109" i="24"/>
  <c r="AA114" i="24"/>
  <c r="AA111" i="24"/>
  <c r="AA108" i="24"/>
  <c r="AA102" i="24"/>
  <c r="AA115" i="24"/>
  <c r="AA110" i="24"/>
  <c r="AA106" i="24"/>
  <c r="AA105" i="24"/>
  <c r="AA100" i="24"/>
  <c r="AA119" i="24"/>
  <c r="AA87" i="24"/>
  <c r="AA116" i="24"/>
  <c r="AA103" i="24"/>
  <c r="AA122" i="24"/>
  <c r="AA101" i="24"/>
  <c r="AA104" i="24"/>
  <c r="AA112" i="24"/>
  <c r="AA107" i="24"/>
  <c r="AA99" i="24"/>
  <c r="AA98" i="24"/>
  <c r="AA215" i="122"/>
  <c r="AP122" i="24"/>
  <c r="AP116" i="24"/>
  <c r="AP112" i="24"/>
  <c r="AP108" i="24"/>
  <c r="AP105" i="24"/>
  <c r="AP109" i="24"/>
  <c r="AP106" i="24"/>
  <c r="AP104" i="24"/>
  <c r="AP99" i="24"/>
  <c r="AP119" i="24"/>
  <c r="AP114" i="24"/>
  <c r="AP110" i="24"/>
  <c r="AP103" i="24"/>
  <c r="AP100" i="24"/>
  <c r="AP107" i="24"/>
  <c r="AP102" i="24"/>
  <c r="AP98" i="24"/>
  <c r="AP101" i="24"/>
  <c r="AP87" i="24"/>
  <c r="AP58" i="24"/>
  <c r="AP115" i="24"/>
  <c r="AP113" i="24"/>
  <c r="AP111" i="24"/>
  <c r="AP117" i="24"/>
  <c r="AP215" i="122"/>
  <c r="AH122" i="24"/>
  <c r="AH116" i="24"/>
  <c r="AH112" i="24"/>
  <c r="AH108" i="24"/>
  <c r="AH105" i="24"/>
  <c r="AH119" i="24"/>
  <c r="AH115" i="24"/>
  <c r="AH103" i="24"/>
  <c r="AH99" i="24"/>
  <c r="AH102" i="24"/>
  <c r="AH100" i="24"/>
  <c r="AH117" i="24"/>
  <c r="AH114" i="24"/>
  <c r="AH111" i="24"/>
  <c r="AH58" i="24"/>
  <c r="AH113" i="24"/>
  <c r="AH110" i="24"/>
  <c r="AH107" i="24"/>
  <c r="AH109" i="24"/>
  <c r="AH106" i="24"/>
  <c r="AH104" i="24"/>
  <c r="AH87" i="24"/>
  <c r="AH101" i="24"/>
  <c r="AH98" i="24"/>
  <c r="AH215" i="122"/>
  <c r="Z122" i="24"/>
  <c r="Z116" i="24"/>
  <c r="Z112" i="24"/>
  <c r="Z108" i="24"/>
  <c r="Z105" i="24"/>
  <c r="Z117" i="24"/>
  <c r="Z114" i="24"/>
  <c r="Z111" i="24"/>
  <c r="Z102" i="24"/>
  <c r="Z99" i="24"/>
  <c r="Z115" i="24"/>
  <c r="Z110" i="24"/>
  <c r="Z106" i="24"/>
  <c r="Z100" i="24"/>
  <c r="Z109" i="24"/>
  <c r="Z119" i="24"/>
  <c r="Z113" i="24"/>
  <c r="Z104" i="24"/>
  <c r="Z87" i="24"/>
  <c r="Z101" i="24"/>
  <c r="Z98" i="24"/>
  <c r="Z103" i="24"/>
  <c r="Z107" i="24"/>
  <c r="Z215" i="122"/>
  <c r="AW122" i="24"/>
  <c r="AW116" i="24"/>
  <c r="AW112" i="24"/>
  <c r="AW108" i="24"/>
  <c r="AW117" i="24"/>
  <c r="AW114" i="24"/>
  <c r="AW111" i="24"/>
  <c r="AW105" i="24"/>
  <c r="AW99" i="24"/>
  <c r="AW87" i="24"/>
  <c r="AW107" i="24"/>
  <c r="AW104" i="24"/>
  <c r="AW103" i="24"/>
  <c r="AW100" i="24"/>
  <c r="AW119" i="24"/>
  <c r="AW115" i="24"/>
  <c r="AW113" i="24"/>
  <c r="AW110" i="24"/>
  <c r="AW101" i="24"/>
  <c r="AW98" i="24"/>
  <c r="AW102" i="24"/>
  <c r="AW58" i="24"/>
  <c r="AW109" i="24"/>
  <c r="AW106" i="24"/>
  <c r="AW215" i="122"/>
  <c r="AO122" i="24"/>
  <c r="AO116" i="24"/>
  <c r="AO112" i="24"/>
  <c r="AO108" i="24"/>
  <c r="AO113" i="24"/>
  <c r="AO110" i="24"/>
  <c r="AO107" i="24"/>
  <c r="AO105" i="24"/>
  <c r="AO115" i="24"/>
  <c r="AO111" i="24"/>
  <c r="AO106" i="24"/>
  <c r="AO104" i="24"/>
  <c r="AO99" i="24"/>
  <c r="AO119" i="24"/>
  <c r="AO114" i="24"/>
  <c r="AO109" i="24"/>
  <c r="AO101" i="24"/>
  <c r="AO102" i="24"/>
  <c r="AO98" i="24"/>
  <c r="AO87" i="24"/>
  <c r="AO100" i="24"/>
  <c r="AO117" i="24"/>
  <c r="AO103" i="24"/>
  <c r="AO58" i="24"/>
  <c r="AO215" i="122"/>
  <c r="AG122" i="24"/>
  <c r="AG116" i="24"/>
  <c r="AG112" i="24"/>
  <c r="AG108" i="24"/>
  <c r="AG109" i="24"/>
  <c r="AG106" i="24"/>
  <c r="AG105" i="24"/>
  <c r="AG117" i="24"/>
  <c r="AG113" i="24"/>
  <c r="AG103" i="24"/>
  <c r="AG99" i="24"/>
  <c r="AG119" i="24"/>
  <c r="AG115" i="24"/>
  <c r="AG101" i="24"/>
  <c r="AG114" i="24"/>
  <c r="AG111" i="24"/>
  <c r="AG58" i="24"/>
  <c r="AG110" i="24"/>
  <c r="AG107" i="24"/>
  <c r="AG102" i="24"/>
  <c r="AG98" i="24"/>
  <c r="AG104" i="24"/>
  <c r="AG100" i="24"/>
  <c r="AG215" i="122"/>
  <c r="Y122" i="24"/>
  <c r="Y116" i="24"/>
  <c r="Y112" i="24"/>
  <c r="Y108" i="24"/>
  <c r="Y119" i="24"/>
  <c r="Y115" i="24"/>
  <c r="Y105" i="24"/>
  <c r="Y111" i="24"/>
  <c r="Y107" i="24"/>
  <c r="Y102" i="24"/>
  <c r="Y99" i="24"/>
  <c r="Y114" i="24"/>
  <c r="Y110" i="24"/>
  <c r="Y106" i="24"/>
  <c r="Y113" i="24"/>
  <c r="Y100" i="24"/>
  <c r="Y117" i="24"/>
  <c r="Y87" i="24"/>
  <c r="Y101" i="24"/>
  <c r="Y104" i="24"/>
  <c r="Y109" i="24"/>
  <c r="Y98" i="24"/>
  <c r="Y103" i="24"/>
  <c r="Y215" i="122"/>
  <c r="AV115" i="24"/>
  <c r="AV111" i="24"/>
  <c r="AV107" i="24"/>
  <c r="AV104" i="24"/>
  <c r="AV122" i="24"/>
  <c r="AV117" i="24"/>
  <c r="AV114" i="24"/>
  <c r="AV105" i="24"/>
  <c r="AV102" i="24"/>
  <c r="AV98" i="24"/>
  <c r="AV116" i="24"/>
  <c r="AV112" i="24"/>
  <c r="AV108" i="24"/>
  <c r="AV99" i="24"/>
  <c r="AV103" i="24"/>
  <c r="AV100" i="24"/>
  <c r="AV58" i="24"/>
  <c r="AV109" i="24"/>
  <c r="AV101" i="24"/>
  <c r="AV106" i="24"/>
  <c r="AV113" i="24"/>
  <c r="AV110" i="24"/>
  <c r="AV215" i="122"/>
  <c r="AV217" i="122" s="1"/>
  <c r="AN115" i="24"/>
  <c r="AN111" i="24"/>
  <c r="AN107" i="24"/>
  <c r="AN104" i="24"/>
  <c r="AN116" i="24"/>
  <c r="AN113" i="24"/>
  <c r="AN110" i="24"/>
  <c r="AN98" i="24"/>
  <c r="AN106" i="24"/>
  <c r="AN99" i="24"/>
  <c r="AN100" i="24"/>
  <c r="AN105" i="24"/>
  <c r="AN102" i="24"/>
  <c r="AN119" i="24"/>
  <c r="AN117" i="24"/>
  <c r="AN108" i="24"/>
  <c r="AN87" i="24"/>
  <c r="AN103" i="24"/>
  <c r="AN58" i="24"/>
  <c r="AN122" i="24"/>
  <c r="AN114" i="24"/>
  <c r="AN112" i="24"/>
  <c r="AN109" i="24"/>
  <c r="AN101" i="24"/>
  <c r="AN215" i="122"/>
  <c r="AF115" i="24"/>
  <c r="AF111" i="24"/>
  <c r="AF107" i="24"/>
  <c r="AF104" i="24"/>
  <c r="AF112" i="24"/>
  <c r="AF109" i="24"/>
  <c r="AF106" i="24"/>
  <c r="AF117" i="24"/>
  <c r="AF113" i="24"/>
  <c r="AF108" i="24"/>
  <c r="AF103" i="24"/>
  <c r="AF99" i="24"/>
  <c r="AF116" i="24"/>
  <c r="AF98" i="24"/>
  <c r="AF87" i="24"/>
  <c r="AF110" i="24"/>
  <c r="AF119" i="24"/>
  <c r="AF101" i="24"/>
  <c r="AF114" i="24"/>
  <c r="AF58" i="24"/>
  <c r="AF102" i="24"/>
  <c r="AF122" i="24"/>
  <c r="AF100" i="24"/>
  <c r="AF105" i="24"/>
  <c r="AF215" i="122"/>
  <c r="X115" i="24"/>
  <c r="X111" i="24"/>
  <c r="X107" i="24"/>
  <c r="X104" i="24"/>
  <c r="X119" i="24"/>
  <c r="X108" i="24"/>
  <c r="X103" i="24"/>
  <c r="X105" i="24"/>
  <c r="X102" i="24"/>
  <c r="X99" i="24"/>
  <c r="X122" i="24"/>
  <c r="X114" i="24"/>
  <c r="X100" i="24"/>
  <c r="X117" i="24"/>
  <c r="X101" i="24"/>
  <c r="X116" i="24"/>
  <c r="X110" i="24"/>
  <c r="X112" i="24"/>
  <c r="X106" i="24"/>
  <c r="X98" i="24"/>
  <c r="X113" i="24"/>
  <c r="X109" i="24"/>
  <c r="X215" i="122"/>
  <c r="AU115" i="24"/>
  <c r="AU111" i="24"/>
  <c r="AU107" i="24"/>
  <c r="AU119" i="24"/>
  <c r="AU108" i="24"/>
  <c r="AU104" i="24"/>
  <c r="AU117" i="24"/>
  <c r="AU113" i="24"/>
  <c r="AU109" i="24"/>
  <c r="AU105" i="24"/>
  <c r="AU102" i="24"/>
  <c r="AU98" i="24"/>
  <c r="AU122" i="24"/>
  <c r="AU116" i="24"/>
  <c r="AU112" i="24"/>
  <c r="AU87" i="24"/>
  <c r="AU101" i="24"/>
  <c r="AU99" i="24"/>
  <c r="AU103" i="24"/>
  <c r="AU100" i="24"/>
  <c r="AU58" i="24"/>
  <c r="AU110" i="24"/>
  <c r="AU106" i="24"/>
  <c r="AU114" i="24"/>
  <c r="AU215" i="122"/>
  <c r="AM115" i="24"/>
  <c r="AM111" i="24"/>
  <c r="AM107" i="24"/>
  <c r="AM122" i="24"/>
  <c r="AM117" i="24"/>
  <c r="AM114" i="24"/>
  <c r="AM104" i="24"/>
  <c r="AM98" i="24"/>
  <c r="AM87" i="24"/>
  <c r="AM110" i="24"/>
  <c r="AM106" i="24"/>
  <c r="AM108" i="24"/>
  <c r="AM105" i="24"/>
  <c r="AM100" i="24"/>
  <c r="AM101" i="24"/>
  <c r="AM113" i="24"/>
  <c r="AM112" i="24"/>
  <c r="AM102" i="24"/>
  <c r="AM119" i="24"/>
  <c r="AM116" i="24"/>
  <c r="AM103" i="24"/>
  <c r="AM58" i="24"/>
  <c r="AM109" i="24"/>
  <c r="AM99" i="24"/>
  <c r="AM215" i="122"/>
  <c r="AE115" i="24"/>
  <c r="AE111" i="24"/>
  <c r="AE107" i="24"/>
  <c r="AE116" i="24"/>
  <c r="AE113" i="24"/>
  <c r="AE110" i="24"/>
  <c r="AE104" i="24"/>
  <c r="AE119" i="24"/>
  <c r="AE114" i="24"/>
  <c r="AE109" i="24"/>
  <c r="AE98" i="24"/>
  <c r="AE117" i="24"/>
  <c r="AE112" i="24"/>
  <c r="AE108" i="24"/>
  <c r="AE122" i="24"/>
  <c r="AE106" i="24"/>
  <c r="AE103" i="24"/>
  <c r="AE87" i="24"/>
  <c r="AE101" i="24"/>
  <c r="AE99" i="24"/>
  <c r="AE105" i="24"/>
  <c r="AE58" i="24"/>
  <c r="AE102" i="24"/>
  <c r="AE100" i="24"/>
  <c r="AE215" i="122"/>
  <c r="AI29" i="24"/>
  <c r="AH29" i="24"/>
  <c r="AE29" i="24"/>
  <c r="AC29" i="24"/>
  <c r="AF29" i="24"/>
  <c r="AD29" i="24"/>
  <c r="Z29" i="24"/>
  <c r="AA29" i="24"/>
  <c r="Y29" i="24"/>
  <c r="X29" i="24"/>
  <c r="AS29" i="24"/>
  <c r="AX61" i="24" s="1"/>
  <c r="AV28" i="24"/>
  <c r="AR29" i="24"/>
  <c r="AJ29" i="24"/>
  <c r="AP29" i="24"/>
  <c r="AO29" i="24"/>
  <c r="AQ28" i="24"/>
  <c r="AN29" i="24"/>
  <c r="AL28" i="24"/>
  <c r="AL119" i="24" s="1"/>
  <c r="AU29" i="24"/>
  <c r="AM29" i="24"/>
  <c r="AK29" i="24"/>
  <c r="AT29" i="24"/>
  <c r="AS179" i="122" l="1"/>
  <c r="AS178" i="122"/>
  <c r="AX179" i="122"/>
  <c r="AT178" i="122"/>
  <c r="AV207" i="122"/>
  <c r="AB187" i="122"/>
  <c r="AG207" i="122"/>
  <c r="R119" i="122"/>
  <c r="AQ60" i="24"/>
  <c r="AQ185" i="122"/>
  <c r="AQ217" i="122"/>
  <c r="AR187" i="122"/>
  <c r="AR186" i="122"/>
  <c r="AQ136" i="122"/>
  <c r="AN187" i="122"/>
  <c r="AN186" i="122"/>
  <c r="AV116" i="122"/>
  <c r="AJ187" i="122"/>
  <c r="AJ186" i="122"/>
  <c r="AV146" i="122"/>
  <c r="AX145" i="122"/>
  <c r="R187" i="122"/>
  <c r="AQ119" i="24"/>
  <c r="AM186" i="122"/>
  <c r="AM187" i="122"/>
  <c r="AI186" i="122"/>
  <c r="AI187" i="122"/>
  <c r="AL156" i="122"/>
  <c r="AU187" i="122"/>
  <c r="AU186" i="122"/>
  <c r="AV60" i="24"/>
  <c r="AV185" i="122"/>
  <c r="AV119" i="24"/>
  <c r="AH186" i="122"/>
  <c r="AH187" i="122"/>
  <c r="AQ207" i="122"/>
  <c r="AL116" i="122"/>
  <c r="AQ146" i="122"/>
  <c r="AL136" i="122"/>
  <c r="AG187" i="122"/>
  <c r="AT186" i="122"/>
  <c r="AT187" i="122"/>
  <c r="AQ156" i="122"/>
  <c r="AV156" i="122"/>
  <c r="AK186" i="122"/>
  <c r="AK187" i="122"/>
  <c r="W187" i="122"/>
  <c r="AL60" i="24"/>
  <c r="AL185" i="122"/>
  <c r="AL187" i="122" s="1"/>
  <c r="AB119" i="122"/>
  <c r="W119" i="122"/>
  <c r="AW187" i="122"/>
  <c r="AW186" i="122"/>
  <c r="AL146" i="122"/>
  <c r="AQ116" i="122"/>
  <c r="AS187" i="122"/>
  <c r="AS186" i="122"/>
  <c r="AP186" i="122"/>
  <c r="AP187" i="122"/>
  <c r="AO186" i="122"/>
  <c r="AO187" i="122"/>
  <c r="AX135" i="122"/>
  <c r="AV136" i="122"/>
  <c r="AI90" i="24"/>
  <c r="AI61" i="24"/>
  <c r="AI120" i="24"/>
  <c r="AI195" i="122"/>
  <c r="AK120" i="24"/>
  <c r="AK90" i="24"/>
  <c r="AK61" i="24"/>
  <c r="AK195" i="122"/>
  <c r="Z216" i="122"/>
  <c r="AM120" i="24"/>
  <c r="AM90" i="24"/>
  <c r="AM61" i="24"/>
  <c r="AM195" i="122"/>
  <c r="AH217" i="122"/>
  <c r="AH216" i="122"/>
  <c r="AS217" i="122"/>
  <c r="AS216" i="122"/>
  <c r="AC90" i="24"/>
  <c r="AC120" i="24"/>
  <c r="AC61" i="24"/>
  <c r="AC195" i="122"/>
  <c r="AP216" i="122"/>
  <c r="AP217" i="122"/>
  <c r="AN120" i="24"/>
  <c r="AN90" i="24"/>
  <c r="AN61" i="24"/>
  <c r="AN195" i="122"/>
  <c r="X120" i="24"/>
  <c r="X195" i="122"/>
  <c r="AH61" i="24"/>
  <c r="AH120" i="24"/>
  <c r="AH90" i="24"/>
  <c r="AH195" i="122"/>
  <c r="AN217" i="122"/>
  <c r="AN216" i="122"/>
  <c r="AI217" i="122"/>
  <c r="AI216" i="122"/>
  <c r="Y120" i="24"/>
  <c r="Y90" i="24"/>
  <c r="Y195" i="122"/>
  <c r="Y216" i="122"/>
  <c r="AJ217" i="122"/>
  <c r="AJ216" i="122"/>
  <c r="AO120" i="24"/>
  <c r="AO61" i="24"/>
  <c r="AO90" i="24"/>
  <c r="AO195" i="122"/>
  <c r="AA120" i="24"/>
  <c r="AA90" i="24"/>
  <c r="AA195" i="122"/>
  <c r="AW90" i="24"/>
  <c r="AW61" i="24"/>
  <c r="AW120" i="24"/>
  <c r="AW195" i="122"/>
  <c r="AG217" i="122"/>
  <c r="AO217" i="122"/>
  <c r="AO216" i="122"/>
  <c r="AR217" i="122"/>
  <c r="AR216" i="122"/>
  <c r="AT61" i="24"/>
  <c r="AT90" i="24"/>
  <c r="AT120" i="24"/>
  <c r="AT195" i="122"/>
  <c r="AP120" i="24"/>
  <c r="AP61" i="24"/>
  <c r="AP90" i="24"/>
  <c r="AP195" i="122"/>
  <c r="Z120" i="24"/>
  <c r="Z90" i="24"/>
  <c r="Z195" i="122"/>
  <c r="AE216" i="122"/>
  <c r="AE217" i="122"/>
  <c r="AW216" i="122"/>
  <c r="AW217" i="122"/>
  <c r="AC216" i="122"/>
  <c r="AC217" i="122"/>
  <c r="AJ61" i="24"/>
  <c r="AJ90" i="24"/>
  <c r="AJ120" i="24"/>
  <c r="AJ195" i="122"/>
  <c r="AF120" i="24"/>
  <c r="AF90" i="24"/>
  <c r="AF61" i="24"/>
  <c r="AF195" i="122"/>
  <c r="AU216" i="122"/>
  <c r="AU217" i="122"/>
  <c r="AD216" i="122"/>
  <c r="AD217" i="122"/>
  <c r="AD120" i="24"/>
  <c r="AD61" i="24"/>
  <c r="AD90" i="24"/>
  <c r="AD195" i="122"/>
  <c r="AM216" i="122"/>
  <c r="AM217" i="122"/>
  <c r="AK216" i="122"/>
  <c r="AK217" i="122"/>
  <c r="AR61" i="24"/>
  <c r="AR120" i="24"/>
  <c r="AR90" i="24"/>
  <c r="AR195" i="122"/>
  <c r="AU120" i="24"/>
  <c r="AU90" i="24"/>
  <c r="AU61" i="24"/>
  <c r="AU195" i="122"/>
  <c r="AS61" i="24"/>
  <c r="AS90" i="24"/>
  <c r="AS120" i="24"/>
  <c r="AS195" i="122"/>
  <c r="AE120" i="24"/>
  <c r="AE61" i="24"/>
  <c r="AE90" i="24"/>
  <c r="AE195" i="122"/>
  <c r="AF217" i="122"/>
  <c r="AF216" i="122"/>
  <c r="AA216" i="122"/>
  <c r="AL217" i="122"/>
  <c r="AT216" i="122"/>
  <c r="AT217" i="122"/>
  <c r="AG29" i="24"/>
  <c r="AB29" i="24"/>
  <c r="AL29" i="24"/>
  <c r="AV29" i="24"/>
  <c r="AQ29" i="24"/>
  <c r="AV187" i="122" l="1"/>
  <c r="AQ187" i="122"/>
  <c r="AV120" i="24"/>
  <c r="AV61" i="24"/>
  <c r="AV195" i="122"/>
  <c r="AS197" i="122"/>
  <c r="AS196" i="122"/>
  <c r="AX197" i="122"/>
  <c r="AD197" i="122"/>
  <c r="AD196" i="122"/>
  <c r="Z196" i="122"/>
  <c r="AW197" i="122"/>
  <c r="AW196" i="122"/>
  <c r="AX196" i="122"/>
  <c r="AB120" i="24"/>
  <c r="AB195" i="122"/>
  <c r="Y196" i="122"/>
  <c r="AH196" i="122"/>
  <c r="AH197" i="122"/>
  <c r="AN196" i="122"/>
  <c r="AN197" i="122"/>
  <c r="AC197" i="122"/>
  <c r="AC196" i="122"/>
  <c r="AM197" i="122"/>
  <c r="AM196" i="122"/>
  <c r="AE196" i="122"/>
  <c r="AE197" i="122"/>
  <c r="AZ197" i="122"/>
  <c r="AU196" i="122"/>
  <c r="AU197" i="122"/>
  <c r="AP196" i="122"/>
  <c r="AP197" i="122"/>
  <c r="AJ196" i="122"/>
  <c r="AJ197" i="122"/>
  <c r="AA196" i="122"/>
  <c r="AI197" i="122"/>
  <c r="AI196" i="122"/>
  <c r="AR196" i="122"/>
  <c r="AR197" i="122"/>
  <c r="AT197" i="122"/>
  <c r="AY197" i="122"/>
  <c r="AT196" i="122"/>
  <c r="AL120" i="24"/>
  <c r="AL61" i="24"/>
  <c r="AL195" i="122"/>
  <c r="AF197" i="122"/>
  <c r="AF196" i="122"/>
  <c r="AO196" i="122"/>
  <c r="AO197" i="122"/>
  <c r="AK196" i="122"/>
  <c r="AK197" i="122"/>
  <c r="AG120" i="24"/>
  <c r="AG61" i="24"/>
  <c r="AG195" i="122"/>
  <c r="AQ120" i="24"/>
  <c r="AQ61" i="24"/>
  <c r="AQ195" i="122"/>
  <c r="BA235" i="122"/>
  <c r="BA242" i="122"/>
  <c r="BA249" i="122"/>
  <c r="BA228" i="122"/>
  <c r="AG197" i="122" l="1"/>
  <c r="BA236" i="122"/>
  <c r="BA237" i="122"/>
  <c r="AX253" i="122"/>
  <c r="AX252" i="122" s="1"/>
  <c r="AX239" i="122"/>
  <c r="AX238" i="122" s="1"/>
  <c r="AX225" i="122"/>
  <c r="AX224" i="122" s="1"/>
  <c r="AX246" i="122"/>
  <c r="AX245" i="122" s="1"/>
  <c r="AX232" i="122"/>
  <c r="AX231" i="122" s="1"/>
  <c r="AX260" i="122"/>
  <c r="AX259" i="122" s="1"/>
  <c r="BA221" i="122"/>
  <c r="BA256" i="122"/>
  <c r="BA229" i="122"/>
  <c r="BA230" i="122"/>
  <c r="AZ260" i="122"/>
  <c r="AZ259" i="122" s="1"/>
  <c r="AZ232" i="122"/>
  <c r="AZ231" i="122" s="1"/>
  <c r="AZ246" i="122"/>
  <c r="AZ245" i="122" s="1"/>
  <c r="AZ253" i="122"/>
  <c r="AZ252" i="122" s="1"/>
  <c r="AZ239" i="122"/>
  <c r="AZ238" i="122" s="1"/>
  <c r="AZ225" i="122"/>
  <c r="AZ224" i="122" s="1"/>
  <c r="BA250" i="122"/>
  <c r="BA251" i="122"/>
  <c r="AY253" i="122"/>
  <c r="AY252" i="122" s="1"/>
  <c r="AY239" i="122"/>
  <c r="AY238" i="122" s="1"/>
  <c r="AY225" i="122"/>
  <c r="AY224" i="122" s="1"/>
  <c r="AY260" i="122"/>
  <c r="AY259" i="122" s="1"/>
  <c r="AY246" i="122"/>
  <c r="AY245" i="122" s="1"/>
  <c r="AY232" i="122"/>
  <c r="AY231" i="122" s="1"/>
  <c r="BA244" i="122"/>
  <c r="BA243" i="122"/>
  <c r="AL197" i="122"/>
  <c r="AQ197" i="122"/>
  <c r="AV197" i="122"/>
  <c r="BA31" i="24"/>
  <c r="BA25" i="24"/>
  <c r="BA24" i="24"/>
  <c r="BA23" i="24"/>
  <c r="BA22" i="24"/>
  <c r="BA21" i="24"/>
  <c r="BA20" i="24"/>
  <c r="BA19" i="24"/>
  <c r="BA18" i="24"/>
  <c r="BA57" i="122"/>
  <c r="BA47" i="122"/>
  <c r="BA37" i="122"/>
  <c r="BA7" i="122"/>
  <c r="BA9" i="122" s="1"/>
  <c r="W31" i="24"/>
  <c r="W26" i="24"/>
  <c r="V26" i="24"/>
  <c r="V177" i="122" s="1"/>
  <c r="U26" i="24"/>
  <c r="U177" i="122" s="1"/>
  <c r="T26" i="24"/>
  <c r="T177" i="122" s="1"/>
  <c r="S26" i="24"/>
  <c r="S177" i="122" s="1"/>
  <c r="R26" i="24"/>
  <c r="M26" i="24"/>
  <c r="M177" i="122" s="1"/>
  <c r="H26" i="24"/>
  <c r="H177" i="122" s="1"/>
  <c r="Q26" i="24"/>
  <c r="Q177" i="122" s="1"/>
  <c r="P26" i="24"/>
  <c r="P177" i="122" s="1"/>
  <c r="O26" i="24"/>
  <c r="O177" i="122" s="1"/>
  <c r="N26" i="24"/>
  <c r="N177" i="122" s="1"/>
  <c r="L26" i="24"/>
  <c r="L177" i="122" s="1"/>
  <c r="K26" i="24"/>
  <c r="K177" i="122" s="1"/>
  <c r="J26" i="24"/>
  <c r="J177" i="122" s="1"/>
  <c r="I26" i="24"/>
  <c r="I177" i="122" s="1"/>
  <c r="R31" i="24"/>
  <c r="F28" i="24"/>
  <c r="G28" i="24"/>
  <c r="E28" i="24"/>
  <c r="D28" i="24"/>
  <c r="H31" i="24"/>
  <c r="F26" i="24"/>
  <c r="F177" i="122" s="1"/>
  <c r="G26" i="24"/>
  <c r="G177" i="122" s="1"/>
  <c r="E26" i="24"/>
  <c r="E177" i="122" s="1"/>
  <c r="D26" i="24"/>
  <c r="D177" i="122" s="1"/>
  <c r="F178" i="122" l="1"/>
  <c r="F179" i="122"/>
  <c r="J178" i="122"/>
  <c r="J179" i="122"/>
  <c r="O179" i="122"/>
  <c r="O178" i="122"/>
  <c r="M179" i="122"/>
  <c r="R179" i="122"/>
  <c r="U178" i="122"/>
  <c r="U179" i="122"/>
  <c r="Z179" i="122"/>
  <c r="D178" i="122"/>
  <c r="D179" i="122"/>
  <c r="K178" i="122"/>
  <c r="K179" i="122"/>
  <c r="P178" i="122"/>
  <c r="P179" i="122"/>
  <c r="V178" i="122"/>
  <c r="V179" i="122"/>
  <c r="AA179" i="122"/>
  <c r="X178" i="122"/>
  <c r="E178" i="122"/>
  <c r="E179" i="122"/>
  <c r="L178" i="122"/>
  <c r="L179" i="122"/>
  <c r="Q178" i="122"/>
  <c r="Q179" i="122"/>
  <c r="S179" i="122"/>
  <c r="S178" i="122"/>
  <c r="X179" i="122"/>
  <c r="G178" i="122"/>
  <c r="G179" i="122"/>
  <c r="I178" i="122"/>
  <c r="I179" i="122"/>
  <c r="N178" i="122"/>
  <c r="N179" i="122"/>
  <c r="T179" i="122"/>
  <c r="T178" i="122"/>
  <c r="Y179" i="122"/>
  <c r="G89" i="24"/>
  <c r="G185" i="122"/>
  <c r="I89" i="24"/>
  <c r="L60" i="24"/>
  <c r="M63" i="24"/>
  <c r="H205" i="122"/>
  <c r="M207" i="122" s="1"/>
  <c r="F89" i="24"/>
  <c r="F185" i="122"/>
  <c r="K60" i="24"/>
  <c r="BA27" i="122"/>
  <c r="BA17" i="122"/>
  <c r="BA19" i="122" s="1"/>
  <c r="BA59" i="122"/>
  <c r="BA58" i="122"/>
  <c r="D185" i="122"/>
  <c r="I60" i="24"/>
  <c r="R63" i="24"/>
  <c r="R205" i="122"/>
  <c r="R207" i="122" s="1"/>
  <c r="BA167" i="122"/>
  <c r="BA147" i="122"/>
  <c r="BA127" i="122"/>
  <c r="BA157" i="122"/>
  <c r="BA137" i="122"/>
  <c r="BA67" i="122"/>
  <c r="BA107" i="122"/>
  <c r="BA77" i="122"/>
  <c r="BA117" i="122"/>
  <c r="BA97" i="122"/>
  <c r="BA49" i="122"/>
  <c r="BA48" i="122"/>
  <c r="E89" i="24"/>
  <c r="E185" i="122"/>
  <c r="J60" i="24"/>
  <c r="W63" i="24"/>
  <c r="W205" i="122"/>
  <c r="AB63" i="24"/>
  <c r="BA38" i="122"/>
  <c r="BA39" i="122"/>
  <c r="BA205" i="122"/>
  <c r="BA207" i="122" s="1"/>
  <c r="BA195" i="122"/>
  <c r="BA197" i="122" s="1"/>
  <c r="BA257" i="122"/>
  <c r="BA258" i="122"/>
  <c r="BA222" i="122"/>
  <c r="BA223" i="122"/>
  <c r="O115" i="24"/>
  <c r="O111" i="24"/>
  <c r="O107" i="24"/>
  <c r="O119" i="24"/>
  <c r="O108" i="24"/>
  <c r="O104" i="24"/>
  <c r="O114" i="24"/>
  <c r="O110" i="24"/>
  <c r="O106" i="24"/>
  <c r="O105" i="24"/>
  <c r="O98" i="24"/>
  <c r="O117" i="24"/>
  <c r="O113" i="24"/>
  <c r="O109" i="24"/>
  <c r="O102" i="24"/>
  <c r="O100" i="24"/>
  <c r="O103" i="24"/>
  <c r="O87" i="24"/>
  <c r="O116" i="24"/>
  <c r="O58" i="24"/>
  <c r="O112" i="24"/>
  <c r="O99" i="24"/>
  <c r="O122" i="24"/>
  <c r="O101" i="24"/>
  <c r="O215" i="122"/>
  <c r="Q122" i="24"/>
  <c r="Q116" i="24"/>
  <c r="Q112" i="24"/>
  <c r="Q108" i="24"/>
  <c r="Q117" i="24"/>
  <c r="Q114" i="24"/>
  <c r="Q111" i="24"/>
  <c r="Q105" i="24"/>
  <c r="Q119" i="24"/>
  <c r="Q113" i="24"/>
  <c r="Q109" i="24"/>
  <c r="Q102" i="24"/>
  <c r="Q99" i="24"/>
  <c r="Q87" i="24"/>
  <c r="Q106" i="24"/>
  <c r="Q103" i="24"/>
  <c r="Q104" i="24"/>
  <c r="Q101" i="24"/>
  <c r="Q100" i="24"/>
  <c r="Q58" i="24"/>
  <c r="Q115" i="24"/>
  <c r="Q110" i="24"/>
  <c r="Q107" i="24"/>
  <c r="Q98" i="24"/>
  <c r="Q215" i="122"/>
  <c r="I122" i="24"/>
  <c r="I116" i="24"/>
  <c r="I112" i="24"/>
  <c r="I108" i="24"/>
  <c r="I113" i="24"/>
  <c r="I110" i="24"/>
  <c r="I107" i="24"/>
  <c r="I105" i="24"/>
  <c r="I104" i="24"/>
  <c r="I99" i="24"/>
  <c r="I87" i="24"/>
  <c r="I115" i="24"/>
  <c r="I111" i="24"/>
  <c r="I119" i="24"/>
  <c r="I103" i="24"/>
  <c r="I100" i="24"/>
  <c r="I117" i="24"/>
  <c r="I114" i="24"/>
  <c r="I109" i="24"/>
  <c r="I98" i="24"/>
  <c r="I106" i="24"/>
  <c r="I102" i="24"/>
  <c r="I101" i="24"/>
  <c r="I58" i="24"/>
  <c r="I215" i="122"/>
  <c r="H115" i="24"/>
  <c r="H111" i="24"/>
  <c r="H107" i="24"/>
  <c r="H104" i="24"/>
  <c r="H116" i="24"/>
  <c r="H113" i="24"/>
  <c r="H110" i="24"/>
  <c r="H102" i="24"/>
  <c r="H122" i="24"/>
  <c r="H99" i="24"/>
  <c r="H101" i="24"/>
  <c r="H105" i="24"/>
  <c r="H117" i="24"/>
  <c r="H114" i="24"/>
  <c r="H112" i="24"/>
  <c r="H109" i="24"/>
  <c r="H98" i="24"/>
  <c r="H108" i="24"/>
  <c r="H106" i="24"/>
  <c r="H103" i="24"/>
  <c r="H100" i="24"/>
  <c r="H215" i="122"/>
  <c r="F119" i="24"/>
  <c r="F114" i="24"/>
  <c r="F110" i="24"/>
  <c r="F103" i="24"/>
  <c r="F122" i="24"/>
  <c r="F117" i="24"/>
  <c r="F107" i="24"/>
  <c r="F105" i="24"/>
  <c r="F101" i="24"/>
  <c r="F116" i="24"/>
  <c r="F112" i="24"/>
  <c r="F108" i="24"/>
  <c r="F104" i="24"/>
  <c r="F102" i="24"/>
  <c r="F98" i="24"/>
  <c r="F115" i="24"/>
  <c r="F111" i="24"/>
  <c r="F99" i="24"/>
  <c r="F113" i="24"/>
  <c r="F106" i="24"/>
  <c r="F100" i="24"/>
  <c r="F87" i="24"/>
  <c r="F109" i="24"/>
  <c r="F215" i="122"/>
  <c r="J122" i="24"/>
  <c r="J116" i="24"/>
  <c r="J112" i="24"/>
  <c r="J108" i="24"/>
  <c r="J105" i="24"/>
  <c r="J109" i="24"/>
  <c r="J104" i="24"/>
  <c r="J99" i="24"/>
  <c r="J115" i="24"/>
  <c r="J111" i="24"/>
  <c r="J107" i="24"/>
  <c r="J106" i="24"/>
  <c r="J103" i="24"/>
  <c r="J100" i="24"/>
  <c r="J117" i="24"/>
  <c r="J114" i="24"/>
  <c r="J98" i="24"/>
  <c r="J113" i="24"/>
  <c r="J110" i="24"/>
  <c r="J102" i="24"/>
  <c r="J58" i="24"/>
  <c r="J101" i="24"/>
  <c r="J119" i="24"/>
  <c r="J87" i="24"/>
  <c r="J215" i="122"/>
  <c r="M119" i="24"/>
  <c r="M114" i="24"/>
  <c r="M110" i="24"/>
  <c r="M115" i="24"/>
  <c r="M112" i="24"/>
  <c r="M109" i="24"/>
  <c r="M103" i="24"/>
  <c r="M106" i="24"/>
  <c r="M101" i="24"/>
  <c r="M116" i="24"/>
  <c r="M113" i="24"/>
  <c r="M111" i="24"/>
  <c r="M108" i="24"/>
  <c r="M102" i="24"/>
  <c r="M107" i="24"/>
  <c r="M58" i="24"/>
  <c r="M100" i="24"/>
  <c r="M99" i="24"/>
  <c r="M98" i="24"/>
  <c r="M104" i="24"/>
  <c r="M122" i="24"/>
  <c r="M117" i="24"/>
  <c r="M105" i="24"/>
  <c r="M215" i="122"/>
  <c r="D117" i="24"/>
  <c r="D113" i="24"/>
  <c r="D109" i="24"/>
  <c r="D106" i="24"/>
  <c r="D114" i="24"/>
  <c r="D111" i="24"/>
  <c r="D108" i="24"/>
  <c r="D100" i="24"/>
  <c r="D105" i="24"/>
  <c r="D101" i="24"/>
  <c r="D104" i="24"/>
  <c r="D119" i="24"/>
  <c r="D122" i="24"/>
  <c r="D116" i="24"/>
  <c r="D115" i="24"/>
  <c r="D112" i="24"/>
  <c r="D110" i="24"/>
  <c r="D107" i="24"/>
  <c r="D99" i="24"/>
  <c r="D103" i="24"/>
  <c r="D102" i="24"/>
  <c r="D98" i="24"/>
  <c r="D215" i="122"/>
  <c r="P115" i="24"/>
  <c r="P111" i="24"/>
  <c r="P107" i="24"/>
  <c r="P104" i="24"/>
  <c r="P122" i="24"/>
  <c r="P117" i="24"/>
  <c r="P114" i="24"/>
  <c r="P105" i="24"/>
  <c r="P119" i="24"/>
  <c r="P113" i="24"/>
  <c r="P109" i="24"/>
  <c r="P102" i="24"/>
  <c r="P99" i="24"/>
  <c r="P110" i="24"/>
  <c r="P101" i="24"/>
  <c r="P106" i="24"/>
  <c r="P103" i="24"/>
  <c r="P87" i="24"/>
  <c r="P112" i="24"/>
  <c r="P116" i="24"/>
  <c r="P108" i="24"/>
  <c r="P100" i="24"/>
  <c r="P58" i="24"/>
  <c r="P98" i="24"/>
  <c r="P215" i="122"/>
  <c r="E119" i="24"/>
  <c r="E114" i="24"/>
  <c r="E110" i="24"/>
  <c r="E111" i="24"/>
  <c r="E108" i="24"/>
  <c r="E103" i="24"/>
  <c r="E117" i="24"/>
  <c r="E113" i="24"/>
  <c r="E109" i="24"/>
  <c r="E105" i="24"/>
  <c r="E101" i="24"/>
  <c r="E122" i="24"/>
  <c r="E116" i="24"/>
  <c r="E112" i="24"/>
  <c r="E107" i="24"/>
  <c r="E87" i="24"/>
  <c r="E115" i="24"/>
  <c r="E106" i="24"/>
  <c r="E100" i="24"/>
  <c r="E98" i="24"/>
  <c r="E104" i="24"/>
  <c r="E102" i="24"/>
  <c r="E99" i="24"/>
  <c r="E215" i="122"/>
  <c r="W115" i="24"/>
  <c r="W111" i="24"/>
  <c r="W107" i="24"/>
  <c r="W112" i="24"/>
  <c r="W109" i="24"/>
  <c r="W106" i="24"/>
  <c r="W104" i="24"/>
  <c r="W122" i="24"/>
  <c r="W116" i="24"/>
  <c r="W103" i="24"/>
  <c r="W98" i="24"/>
  <c r="W105" i="24"/>
  <c r="W58" i="24"/>
  <c r="W102" i="24"/>
  <c r="W119" i="24"/>
  <c r="W100" i="24"/>
  <c r="W114" i="24"/>
  <c r="W110" i="24"/>
  <c r="W108" i="24"/>
  <c r="W101" i="24"/>
  <c r="W99" i="24"/>
  <c r="W117" i="24"/>
  <c r="W113" i="24"/>
  <c r="W215" i="122"/>
  <c r="AB58" i="24"/>
  <c r="G115" i="24"/>
  <c r="G111" i="24"/>
  <c r="G107" i="24"/>
  <c r="G122" i="24"/>
  <c r="G117" i="24"/>
  <c r="G114" i="24"/>
  <c r="G104" i="24"/>
  <c r="G116" i="24"/>
  <c r="G112" i="24"/>
  <c r="G108" i="24"/>
  <c r="G102" i="24"/>
  <c r="G98" i="24"/>
  <c r="G87" i="24"/>
  <c r="G101" i="24"/>
  <c r="G99" i="24"/>
  <c r="G119" i="24"/>
  <c r="G113" i="24"/>
  <c r="G110" i="24"/>
  <c r="G105" i="24"/>
  <c r="G109" i="24"/>
  <c r="G103" i="24"/>
  <c r="G100" i="24"/>
  <c r="G106" i="24"/>
  <c r="G215" i="122"/>
  <c r="K117" i="24"/>
  <c r="K113" i="24"/>
  <c r="K109" i="24"/>
  <c r="K116" i="24"/>
  <c r="K106" i="24"/>
  <c r="K102" i="24"/>
  <c r="K122" i="24"/>
  <c r="K115" i="24"/>
  <c r="K111" i="24"/>
  <c r="K107" i="24"/>
  <c r="K103" i="24"/>
  <c r="K100" i="24"/>
  <c r="K119" i="24"/>
  <c r="K114" i="24"/>
  <c r="K110" i="24"/>
  <c r="K58" i="24"/>
  <c r="K105" i="24"/>
  <c r="K99" i="24"/>
  <c r="K112" i="24"/>
  <c r="K108" i="24"/>
  <c r="K104" i="24"/>
  <c r="K101" i="24"/>
  <c r="K98" i="24"/>
  <c r="K87" i="24"/>
  <c r="K215" i="122"/>
  <c r="R122" i="24"/>
  <c r="R116" i="24"/>
  <c r="R112" i="24"/>
  <c r="R108" i="24"/>
  <c r="R105" i="24"/>
  <c r="R113" i="24"/>
  <c r="R110" i="24"/>
  <c r="R107" i="24"/>
  <c r="R99" i="24"/>
  <c r="R117" i="24"/>
  <c r="R104" i="24"/>
  <c r="R100" i="24"/>
  <c r="R101" i="24"/>
  <c r="R98" i="24"/>
  <c r="R119" i="24"/>
  <c r="R115" i="24"/>
  <c r="R114" i="24"/>
  <c r="R111" i="24"/>
  <c r="R109" i="24"/>
  <c r="R106" i="24"/>
  <c r="R103" i="24"/>
  <c r="R102" i="24"/>
  <c r="R58" i="24"/>
  <c r="R215" i="122"/>
  <c r="U119" i="24"/>
  <c r="U114" i="24"/>
  <c r="U110" i="24"/>
  <c r="U106" i="24"/>
  <c r="U116" i="24"/>
  <c r="U113" i="24"/>
  <c r="U103" i="24"/>
  <c r="U117" i="24"/>
  <c r="U112" i="24"/>
  <c r="U108" i="24"/>
  <c r="U101" i="24"/>
  <c r="U122" i="24"/>
  <c r="U115" i="24"/>
  <c r="U111" i="24"/>
  <c r="U107" i="24"/>
  <c r="U104" i="24"/>
  <c r="U99" i="24"/>
  <c r="U105" i="24"/>
  <c r="U109" i="24"/>
  <c r="U98" i="24"/>
  <c r="U58" i="24"/>
  <c r="U100" i="24"/>
  <c r="U87" i="24"/>
  <c r="U102" i="24"/>
  <c r="U215" i="122"/>
  <c r="Z58" i="24"/>
  <c r="V119" i="24"/>
  <c r="V114" i="24"/>
  <c r="V110" i="24"/>
  <c r="V106" i="24"/>
  <c r="V103" i="24"/>
  <c r="V115" i="24"/>
  <c r="V112" i="24"/>
  <c r="V109" i="24"/>
  <c r="V101" i="24"/>
  <c r="V122" i="24"/>
  <c r="V116" i="24"/>
  <c r="V111" i="24"/>
  <c r="V107" i="24"/>
  <c r="V98" i="24"/>
  <c r="V104" i="24"/>
  <c r="V99" i="24"/>
  <c r="V102" i="24"/>
  <c r="V105" i="24"/>
  <c r="V58" i="24"/>
  <c r="V113" i="24"/>
  <c r="V108" i="24"/>
  <c r="V87" i="24"/>
  <c r="V117" i="24"/>
  <c r="V100" i="24"/>
  <c r="V215" i="122"/>
  <c r="AA58" i="24"/>
  <c r="X87" i="24"/>
  <c r="L117" i="24"/>
  <c r="L113" i="24"/>
  <c r="L109" i="24"/>
  <c r="L106" i="24"/>
  <c r="L119" i="24"/>
  <c r="L115" i="24"/>
  <c r="L112" i="24"/>
  <c r="L103" i="24"/>
  <c r="L100" i="24"/>
  <c r="L114" i="24"/>
  <c r="L110" i="24"/>
  <c r="L58" i="24"/>
  <c r="L101" i="24"/>
  <c r="L122" i="24"/>
  <c r="L116" i="24"/>
  <c r="L111" i="24"/>
  <c r="L108" i="24"/>
  <c r="L102" i="24"/>
  <c r="L107" i="24"/>
  <c r="L87" i="24"/>
  <c r="L98" i="24"/>
  <c r="L105" i="24"/>
  <c r="L104" i="24"/>
  <c r="L99" i="24"/>
  <c r="L215" i="122"/>
  <c r="S117" i="24"/>
  <c r="S113" i="24"/>
  <c r="S109" i="24"/>
  <c r="S122" i="24"/>
  <c r="S110" i="24"/>
  <c r="S107" i="24"/>
  <c r="S102" i="24"/>
  <c r="S104" i="24"/>
  <c r="S100" i="24"/>
  <c r="S87" i="24"/>
  <c r="S116" i="24"/>
  <c r="S112" i="24"/>
  <c r="S108" i="24"/>
  <c r="S58" i="24"/>
  <c r="S101" i="24"/>
  <c r="S99" i="24"/>
  <c r="S98" i="24"/>
  <c r="S114" i="24"/>
  <c r="S111" i="24"/>
  <c r="S106" i="24"/>
  <c r="S103" i="24"/>
  <c r="S105" i="24"/>
  <c r="S119" i="24"/>
  <c r="S115" i="24"/>
  <c r="S215" i="122"/>
  <c r="X58" i="24"/>
  <c r="N119" i="24"/>
  <c r="N114" i="24"/>
  <c r="N110" i="24"/>
  <c r="N106" i="24"/>
  <c r="N103" i="24"/>
  <c r="N111" i="24"/>
  <c r="N108" i="24"/>
  <c r="N101" i="24"/>
  <c r="N105" i="24"/>
  <c r="N98" i="24"/>
  <c r="N115" i="24"/>
  <c r="N112" i="24"/>
  <c r="N109" i="24"/>
  <c r="N107" i="24"/>
  <c r="N58" i="24"/>
  <c r="N104" i="24"/>
  <c r="N100" i="24"/>
  <c r="N122" i="24"/>
  <c r="N117" i="24"/>
  <c r="N102" i="24"/>
  <c r="N99" i="24"/>
  <c r="N116" i="24"/>
  <c r="N113" i="24"/>
  <c r="N87" i="24"/>
  <c r="N215" i="122"/>
  <c r="T117" i="24"/>
  <c r="T113" i="24"/>
  <c r="T109" i="24"/>
  <c r="T116" i="24"/>
  <c r="T106" i="24"/>
  <c r="T104" i="24"/>
  <c r="T100" i="24"/>
  <c r="T112" i="24"/>
  <c r="T108" i="24"/>
  <c r="T58" i="24"/>
  <c r="T103" i="24"/>
  <c r="T101" i="24"/>
  <c r="T98" i="24"/>
  <c r="T87" i="24"/>
  <c r="T99" i="24"/>
  <c r="T110" i="24"/>
  <c r="T107" i="24"/>
  <c r="T119" i="24"/>
  <c r="T102" i="24"/>
  <c r="T122" i="24"/>
  <c r="T115" i="24"/>
  <c r="T111" i="24"/>
  <c r="T105" i="24"/>
  <c r="T114" i="24"/>
  <c r="T215" i="122"/>
  <c r="Y58" i="24"/>
  <c r="E29" i="24"/>
  <c r="F29" i="24"/>
  <c r="F9" i="83"/>
  <c r="S29" i="24"/>
  <c r="T29" i="24"/>
  <c r="U29" i="24"/>
  <c r="V29" i="24"/>
  <c r="P29" i="24"/>
  <c r="N29" i="24"/>
  <c r="O29" i="24"/>
  <c r="Q29" i="24"/>
  <c r="K29" i="24"/>
  <c r="L29" i="24"/>
  <c r="I29" i="24"/>
  <c r="J29" i="24"/>
  <c r="F33" i="81"/>
  <c r="D29" i="24"/>
  <c r="G29" i="24"/>
  <c r="G27" i="83"/>
  <c r="F27" i="83"/>
  <c r="G11" i="81"/>
  <c r="F11" i="81"/>
  <c r="G24" i="83"/>
  <c r="F24" i="83"/>
  <c r="G27" i="81"/>
  <c r="F27" i="81"/>
  <c r="G24" i="81"/>
  <c r="F24" i="81"/>
  <c r="G16" i="81"/>
  <c r="F16" i="81"/>
  <c r="G21" i="83"/>
  <c r="F21" i="83"/>
  <c r="G13" i="83"/>
  <c r="F13" i="83"/>
  <c r="G21" i="81"/>
  <c r="F21" i="81"/>
  <c r="G13" i="81"/>
  <c r="F13" i="81"/>
  <c r="G26" i="83"/>
  <c r="F26" i="83"/>
  <c r="G18" i="83"/>
  <c r="F18" i="83"/>
  <c r="G10" i="83"/>
  <c r="F10" i="83"/>
  <c r="G22" i="81"/>
  <c r="F22" i="81"/>
  <c r="G19" i="83"/>
  <c r="F19" i="83"/>
  <c r="G26" i="81"/>
  <c r="F26" i="81"/>
  <c r="G18" i="81"/>
  <c r="F18" i="81"/>
  <c r="G10" i="81"/>
  <c r="F10" i="81"/>
  <c r="G9" i="83"/>
  <c r="G23" i="83"/>
  <c r="F23" i="83"/>
  <c r="G15" i="83"/>
  <c r="F15" i="83"/>
  <c r="G11" i="83"/>
  <c r="F11" i="83"/>
  <c r="G19" i="81"/>
  <c r="F19" i="81"/>
  <c r="G23" i="81"/>
  <c r="F23" i="81"/>
  <c r="G15" i="81"/>
  <c r="F15" i="81"/>
  <c r="G33" i="83"/>
  <c r="F33" i="83"/>
  <c r="G12" i="83"/>
  <c r="F12" i="83"/>
  <c r="G20" i="81"/>
  <c r="F20" i="81"/>
  <c r="G12" i="81"/>
  <c r="F12" i="81"/>
  <c r="G25" i="83"/>
  <c r="F25" i="83"/>
  <c r="G17" i="83"/>
  <c r="F17" i="83"/>
  <c r="G9" i="81"/>
  <c r="F9" i="81"/>
  <c r="G14" i="81"/>
  <c r="F14" i="81"/>
  <c r="G16" i="83"/>
  <c r="F16" i="83"/>
  <c r="G20" i="83"/>
  <c r="F20" i="83"/>
  <c r="G25" i="81"/>
  <c r="F25" i="81"/>
  <c r="G17" i="81"/>
  <c r="F17" i="81"/>
  <c r="G33" i="81"/>
  <c r="G22" i="83"/>
  <c r="F22" i="83"/>
  <c r="G14" i="83"/>
  <c r="F14" i="83"/>
  <c r="H28" i="24"/>
  <c r="BA26" i="24"/>
  <c r="BA215" i="122" s="1"/>
  <c r="BA217" i="122" s="1"/>
  <c r="AZ28" i="24"/>
  <c r="AZ185" i="122" s="1"/>
  <c r="AY28" i="24"/>
  <c r="AY185" i="122" s="1"/>
  <c r="AX185" i="122"/>
  <c r="AZ26" i="24"/>
  <c r="AY26" i="24"/>
  <c r="AX215" i="122"/>
  <c r="BA31" i="21"/>
  <c r="AZ182" i="122"/>
  <c r="AY182" i="122"/>
  <c r="AX182" i="122"/>
  <c r="BA25" i="21"/>
  <c r="BA24" i="21"/>
  <c r="BA23" i="21"/>
  <c r="BA22" i="21"/>
  <c r="BA21" i="21"/>
  <c r="BA20" i="21"/>
  <c r="BA19" i="21"/>
  <c r="BA17" i="21"/>
  <c r="BA104" i="122" s="1"/>
  <c r="BA16" i="21"/>
  <c r="BA15" i="21"/>
  <c r="BA84" i="122" s="1"/>
  <c r="BA14" i="21"/>
  <c r="BA13" i="21"/>
  <c r="BA12" i="21"/>
  <c r="BA54" i="122" s="1"/>
  <c r="BA11" i="21"/>
  <c r="BA44" i="122" s="1"/>
  <c r="BA10" i="21"/>
  <c r="BA34" i="122" s="1"/>
  <c r="BA9" i="21"/>
  <c r="BA8" i="21"/>
  <c r="BA14" i="122" s="1"/>
  <c r="BA7" i="21"/>
  <c r="BA4" i="122" s="1"/>
  <c r="AY215" i="122" l="1"/>
  <c r="AY177" i="122"/>
  <c r="AZ215" i="122"/>
  <c r="AZ177" i="122"/>
  <c r="AL56" i="21"/>
  <c r="AQ39" i="21"/>
  <c r="AQ4" i="122"/>
  <c r="AQ55" i="21"/>
  <c r="AQ164" i="122"/>
  <c r="AV48" i="21"/>
  <c r="AV94" i="122"/>
  <c r="BA154" i="122"/>
  <c r="BA134" i="122"/>
  <c r="BA114" i="122"/>
  <c r="BA164" i="122"/>
  <c r="BA144" i="122"/>
  <c r="BA124" i="122"/>
  <c r="BA94" i="122"/>
  <c r="BA74" i="122"/>
  <c r="BA64" i="122"/>
  <c r="AP91" i="122"/>
  <c r="AP90" i="122" s="1"/>
  <c r="AP122" i="21"/>
  <c r="AP116" i="21"/>
  <c r="AP113" i="21"/>
  <c r="AP111" i="21"/>
  <c r="AP117" i="21"/>
  <c r="AP115" i="21"/>
  <c r="AP109" i="21"/>
  <c r="AP107" i="21"/>
  <c r="AP105" i="21"/>
  <c r="AP103" i="21"/>
  <c r="AP101" i="21"/>
  <c r="AP99" i="21"/>
  <c r="AP87" i="21"/>
  <c r="AP114" i="21"/>
  <c r="AP112" i="21"/>
  <c r="AP110" i="21"/>
  <c r="AP108" i="21"/>
  <c r="AP106" i="21"/>
  <c r="AP104" i="21"/>
  <c r="AP102" i="21"/>
  <c r="AP100" i="21"/>
  <c r="AP98" i="21"/>
  <c r="AP58" i="21"/>
  <c r="AP189" i="122"/>
  <c r="AP171" i="122"/>
  <c r="AP170" i="122" s="1"/>
  <c r="AP151" i="122"/>
  <c r="AP150" i="122" s="1"/>
  <c r="AP131" i="122"/>
  <c r="AP130" i="122" s="1"/>
  <c r="AP209" i="122"/>
  <c r="AP208" i="122" s="1"/>
  <c r="AP199" i="122"/>
  <c r="AP161" i="122"/>
  <c r="AP160" i="122" s="1"/>
  <c r="AP141" i="122"/>
  <c r="AP140" i="122" s="1"/>
  <c r="AP212" i="122"/>
  <c r="AP111" i="122"/>
  <c r="AP110" i="122" s="1"/>
  <c r="AP11" i="122"/>
  <c r="AP10" i="122" s="1"/>
  <c r="AP81" i="122"/>
  <c r="AP80" i="122" s="1"/>
  <c r="AP61" i="122"/>
  <c r="AP60" i="122" s="1"/>
  <c r="AP41" i="122"/>
  <c r="AP40" i="122" s="1"/>
  <c r="AP21" i="122"/>
  <c r="AP20" i="122" s="1"/>
  <c r="AP121" i="122"/>
  <c r="AP120" i="122" s="1"/>
  <c r="AP101" i="122"/>
  <c r="AP100" i="122" s="1"/>
  <c r="AP71" i="122"/>
  <c r="AP70" i="122" s="1"/>
  <c r="AP51" i="122"/>
  <c r="AP50" i="122" s="1"/>
  <c r="AP31" i="122"/>
  <c r="AP30" i="122" s="1"/>
  <c r="AZ183" i="122"/>
  <c r="AI119" i="21"/>
  <c r="AI60" i="21"/>
  <c r="AI89" i="21"/>
  <c r="AI182" i="122"/>
  <c r="AL57" i="21"/>
  <c r="AL49" i="21"/>
  <c r="AL104" i="122"/>
  <c r="AL45" i="21"/>
  <c r="AL64" i="122"/>
  <c r="AL41" i="21"/>
  <c r="AL24" i="122"/>
  <c r="AQ42" i="21"/>
  <c r="AQ34" i="122"/>
  <c r="AQ46" i="21"/>
  <c r="AQ74" i="122"/>
  <c r="AQ51" i="21"/>
  <c r="AQ124" i="122"/>
  <c r="AV39" i="21"/>
  <c r="AV4" i="122"/>
  <c r="BA6" i="122" s="1"/>
  <c r="AV43" i="21"/>
  <c r="AV44" i="122"/>
  <c r="BA46" i="122" s="1"/>
  <c r="AV84" i="122"/>
  <c r="BA86" i="122" s="1"/>
  <c r="AV47" i="21"/>
  <c r="AV55" i="21"/>
  <c r="AV164" i="122"/>
  <c r="BA55" i="122"/>
  <c r="AI91" i="122"/>
  <c r="AI90" i="122" s="1"/>
  <c r="AI113" i="21"/>
  <c r="AI111" i="21"/>
  <c r="AI117" i="21"/>
  <c r="AI115" i="21"/>
  <c r="AI122" i="21"/>
  <c r="AI116" i="21"/>
  <c r="AI114" i="21"/>
  <c r="AI112" i="21"/>
  <c r="AI110" i="21"/>
  <c r="AI108" i="21"/>
  <c r="AI106" i="21"/>
  <c r="AI104" i="21"/>
  <c r="AI102" i="21"/>
  <c r="AI100" i="21"/>
  <c r="AI98" i="21"/>
  <c r="AI87" i="21"/>
  <c r="AI109" i="21"/>
  <c r="AI107" i="21"/>
  <c r="AI105" i="21"/>
  <c r="AI103" i="21"/>
  <c r="AI101" i="21"/>
  <c r="AI99" i="21"/>
  <c r="AI58" i="21"/>
  <c r="AI212" i="122"/>
  <c r="AI189" i="122"/>
  <c r="AI171" i="122"/>
  <c r="AI170" i="122" s="1"/>
  <c r="AI151" i="122"/>
  <c r="AI150" i="122" s="1"/>
  <c r="AI131" i="122"/>
  <c r="AI130" i="122" s="1"/>
  <c r="AI209" i="122"/>
  <c r="AI208" i="122" s="1"/>
  <c r="AI199" i="122"/>
  <c r="AI161" i="122"/>
  <c r="AI160" i="122" s="1"/>
  <c r="AI141" i="122"/>
  <c r="AI140" i="122" s="1"/>
  <c r="AI71" i="122"/>
  <c r="AI70" i="122" s="1"/>
  <c r="AI51" i="122"/>
  <c r="AI50" i="122" s="1"/>
  <c r="AI31" i="122"/>
  <c r="AI30" i="122" s="1"/>
  <c r="AI41" i="122"/>
  <c r="AI40" i="122" s="1"/>
  <c r="AI111" i="122"/>
  <c r="AI110" i="122" s="1"/>
  <c r="AI81" i="122"/>
  <c r="AI80" i="122" s="1"/>
  <c r="AI61" i="122"/>
  <c r="AI60" i="122" s="1"/>
  <c r="AI21" i="122"/>
  <c r="AI20" i="122" s="1"/>
  <c r="AI11" i="122"/>
  <c r="AI10" i="122" s="1"/>
  <c r="AI121" i="122"/>
  <c r="AI120" i="122" s="1"/>
  <c r="AI101" i="122"/>
  <c r="AI100" i="122" s="1"/>
  <c r="AO91" i="122"/>
  <c r="AO90" i="122" s="1"/>
  <c r="AO114" i="21"/>
  <c r="AO112" i="21"/>
  <c r="AO122" i="21"/>
  <c r="AO116" i="21"/>
  <c r="AO117" i="21"/>
  <c r="AO115" i="21"/>
  <c r="AO58" i="21"/>
  <c r="AO113" i="21"/>
  <c r="AO111" i="21"/>
  <c r="AO109" i="21"/>
  <c r="AO107" i="21"/>
  <c r="AO105" i="21"/>
  <c r="AO103" i="21"/>
  <c r="AO101" i="21"/>
  <c r="AO99" i="21"/>
  <c r="AO87" i="21"/>
  <c r="AO110" i="21"/>
  <c r="AO108" i="21"/>
  <c r="AO106" i="21"/>
  <c r="AO104" i="21"/>
  <c r="AO102" i="21"/>
  <c r="AO100" i="21"/>
  <c r="AO98" i="21"/>
  <c r="AO209" i="122"/>
  <c r="AO208" i="122" s="1"/>
  <c r="AO199" i="122"/>
  <c r="AO161" i="122"/>
  <c r="AO160" i="122" s="1"/>
  <c r="AO141" i="122"/>
  <c r="AO140" i="122" s="1"/>
  <c r="AO212" i="122"/>
  <c r="AO189" i="122"/>
  <c r="AO171" i="122"/>
  <c r="AO170" i="122" s="1"/>
  <c r="AO151" i="122"/>
  <c r="AO150" i="122" s="1"/>
  <c r="AO131" i="122"/>
  <c r="AO130" i="122" s="1"/>
  <c r="AO81" i="122"/>
  <c r="AO80" i="122" s="1"/>
  <c r="AO61" i="122"/>
  <c r="AO60" i="122" s="1"/>
  <c r="AO41" i="122"/>
  <c r="AO40" i="122" s="1"/>
  <c r="AO21" i="122"/>
  <c r="AO20" i="122" s="1"/>
  <c r="AO121" i="122"/>
  <c r="AO120" i="122" s="1"/>
  <c r="AO101" i="122"/>
  <c r="AO100" i="122" s="1"/>
  <c r="AO11" i="122"/>
  <c r="AO10" i="122" s="1"/>
  <c r="AO71" i="122"/>
  <c r="AO70" i="122" s="1"/>
  <c r="AO51" i="122"/>
  <c r="AO50" i="122" s="1"/>
  <c r="AO31" i="122"/>
  <c r="AO30" i="122" s="1"/>
  <c r="AO111" i="122"/>
  <c r="AO110" i="122" s="1"/>
  <c r="AT91" i="122"/>
  <c r="AT90" i="122" s="1"/>
  <c r="AT122" i="21"/>
  <c r="AT116" i="21"/>
  <c r="AT113" i="21"/>
  <c r="AT111" i="21"/>
  <c r="AT117" i="21"/>
  <c r="AT115" i="21"/>
  <c r="AT114" i="21"/>
  <c r="AT112" i="21"/>
  <c r="AT109" i="21"/>
  <c r="AT107" i="21"/>
  <c r="AT105" i="21"/>
  <c r="AT103" i="21"/>
  <c r="AT101" i="21"/>
  <c r="AT99" i="21"/>
  <c r="AT87" i="21"/>
  <c r="AT110" i="21"/>
  <c r="AT108" i="21"/>
  <c r="AT106" i="21"/>
  <c r="AT104" i="21"/>
  <c r="AT102" i="21"/>
  <c r="AT100" i="21"/>
  <c r="AT98" i="21"/>
  <c r="AT58" i="21"/>
  <c r="AT189" i="122"/>
  <c r="AT171" i="122"/>
  <c r="AT170" i="122" s="1"/>
  <c r="AT151" i="122"/>
  <c r="AT150" i="122" s="1"/>
  <c r="AT131" i="122"/>
  <c r="AT130" i="122" s="1"/>
  <c r="AT209" i="122"/>
  <c r="AT208" i="122" s="1"/>
  <c r="AT199" i="122"/>
  <c r="AT161" i="122"/>
  <c r="AT160" i="122" s="1"/>
  <c r="AT141" i="122"/>
  <c r="AT140" i="122" s="1"/>
  <c r="AT212" i="122"/>
  <c r="AT111" i="122"/>
  <c r="AT110" i="122" s="1"/>
  <c r="AT11" i="122"/>
  <c r="AT10" i="122" s="1"/>
  <c r="AT81" i="122"/>
  <c r="AT80" i="122" s="1"/>
  <c r="AT61" i="122"/>
  <c r="AT60" i="122" s="1"/>
  <c r="AT41" i="122"/>
  <c r="AT40" i="122" s="1"/>
  <c r="AT21" i="122"/>
  <c r="AT20" i="122" s="1"/>
  <c r="AT121" i="122"/>
  <c r="AT120" i="122" s="1"/>
  <c r="AT101" i="122"/>
  <c r="AT100" i="122" s="1"/>
  <c r="AT71" i="122"/>
  <c r="AT70" i="122" s="1"/>
  <c r="AT51" i="122"/>
  <c r="AT50" i="122" s="1"/>
  <c r="AT31" i="122"/>
  <c r="AT30" i="122" s="1"/>
  <c r="AY91" i="122"/>
  <c r="AY90" i="122" s="1"/>
  <c r="AY212" i="122"/>
  <c r="AY189" i="122"/>
  <c r="AY188" i="122" s="1"/>
  <c r="AY171" i="122"/>
  <c r="AY170" i="122" s="1"/>
  <c r="AY151" i="122"/>
  <c r="AY150" i="122" s="1"/>
  <c r="AY131" i="122"/>
  <c r="AY130" i="122" s="1"/>
  <c r="AY209" i="122"/>
  <c r="AY208" i="122" s="1"/>
  <c r="AY199" i="122"/>
  <c r="AY198" i="122" s="1"/>
  <c r="AY161" i="122"/>
  <c r="AY160" i="122" s="1"/>
  <c r="AY141" i="122"/>
  <c r="AY140" i="122" s="1"/>
  <c r="AY71" i="122"/>
  <c r="AY70" i="122" s="1"/>
  <c r="AY51" i="122"/>
  <c r="AY50" i="122" s="1"/>
  <c r="AY31" i="122"/>
  <c r="AY30" i="122" s="1"/>
  <c r="AY21" i="122"/>
  <c r="AY20" i="122" s="1"/>
  <c r="AY111" i="122"/>
  <c r="AY110" i="122" s="1"/>
  <c r="AY41" i="122"/>
  <c r="AY40" i="122" s="1"/>
  <c r="AY81" i="122"/>
  <c r="AY80" i="122" s="1"/>
  <c r="AY61" i="122"/>
  <c r="AY60" i="122" s="1"/>
  <c r="AY11" i="122"/>
  <c r="AY10" i="122" s="1"/>
  <c r="AY121" i="122"/>
  <c r="AY120" i="122" s="1"/>
  <c r="AY101" i="122"/>
  <c r="AY100" i="122" s="1"/>
  <c r="AO119" i="21"/>
  <c r="AO89" i="21"/>
  <c r="AO60" i="21"/>
  <c r="AO182" i="122"/>
  <c r="AT119" i="21"/>
  <c r="AT89" i="21"/>
  <c r="AT60" i="21"/>
  <c r="AT182" i="122"/>
  <c r="AY184" i="122" s="1"/>
  <c r="AY183" i="122"/>
  <c r="AY216" i="122"/>
  <c r="AY217" i="122"/>
  <c r="AZ186" i="122"/>
  <c r="AZ187" i="122"/>
  <c r="BA109" i="122"/>
  <c r="BA108" i="122"/>
  <c r="BA129" i="122"/>
  <c r="BA128" i="122"/>
  <c r="F187" i="122"/>
  <c r="F186" i="122"/>
  <c r="K187" i="122"/>
  <c r="AL63" i="21"/>
  <c r="AQ63" i="21"/>
  <c r="AL202" i="122"/>
  <c r="AL44" i="21"/>
  <c r="AL54" i="122"/>
  <c r="AQ84" i="122"/>
  <c r="AQ47" i="21"/>
  <c r="AV44" i="21"/>
  <c r="AV54" i="122"/>
  <c r="BA105" i="122"/>
  <c r="AH91" i="122"/>
  <c r="AH90" i="122" s="1"/>
  <c r="AH122" i="21"/>
  <c r="AH116" i="21"/>
  <c r="AH113" i="21"/>
  <c r="AH111" i="21"/>
  <c r="AH117" i="21"/>
  <c r="AH115" i="21"/>
  <c r="AH109" i="21"/>
  <c r="AH107" i="21"/>
  <c r="AH105" i="21"/>
  <c r="AH103" i="21"/>
  <c r="AH101" i="21"/>
  <c r="AH99" i="21"/>
  <c r="AH114" i="21"/>
  <c r="AH112" i="21"/>
  <c r="AH110" i="21"/>
  <c r="AH108" i="21"/>
  <c r="AH106" i="21"/>
  <c r="AH104" i="21"/>
  <c r="AH102" i="21"/>
  <c r="AH100" i="21"/>
  <c r="AH98" i="21"/>
  <c r="AH87" i="21"/>
  <c r="AH58" i="21"/>
  <c r="AH189" i="122"/>
  <c r="AH171" i="122"/>
  <c r="AH170" i="122" s="1"/>
  <c r="AH151" i="122"/>
  <c r="AH150" i="122" s="1"/>
  <c r="AH131" i="122"/>
  <c r="AH130" i="122" s="1"/>
  <c r="AH209" i="122"/>
  <c r="AH208" i="122" s="1"/>
  <c r="AH199" i="122"/>
  <c r="AH161" i="122"/>
  <c r="AH160" i="122" s="1"/>
  <c r="AH141" i="122"/>
  <c r="AH140" i="122" s="1"/>
  <c r="AH212" i="122"/>
  <c r="AH111" i="122"/>
  <c r="AH110" i="122" s="1"/>
  <c r="AH11" i="122"/>
  <c r="AH10" i="122" s="1"/>
  <c r="AH81" i="122"/>
  <c r="AH80" i="122" s="1"/>
  <c r="AH61" i="122"/>
  <c r="AH60" i="122" s="1"/>
  <c r="AH41" i="122"/>
  <c r="AH40" i="122" s="1"/>
  <c r="AH21" i="122"/>
  <c r="AH20" i="122" s="1"/>
  <c r="AH121" i="122"/>
  <c r="AH120" i="122" s="1"/>
  <c r="AH101" i="122"/>
  <c r="AH100" i="122" s="1"/>
  <c r="AH71" i="122"/>
  <c r="AH70" i="122" s="1"/>
  <c r="AH51" i="122"/>
  <c r="AH50" i="122" s="1"/>
  <c r="AH31" i="122"/>
  <c r="AH30" i="122" s="1"/>
  <c r="AZ91" i="122"/>
  <c r="AZ90" i="122" s="1"/>
  <c r="AZ161" i="122"/>
  <c r="AZ160" i="122" s="1"/>
  <c r="AZ141" i="122"/>
  <c r="AZ140" i="122" s="1"/>
  <c r="AZ212" i="122"/>
  <c r="AZ189" i="122"/>
  <c r="AZ188" i="122" s="1"/>
  <c r="AZ171" i="122"/>
  <c r="AZ170" i="122" s="1"/>
  <c r="AZ151" i="122"/>
  <c r="AZ150" i="122" s="1"/>
  <c r="AZ131" i="122"/>
  <c r="AZ130" i="122" s="1"/>
  <c r="AZ209" i="122"/>
  <c r="AZ208" i="122" s="1"/>
  <c r="AZ199" i="122"/>
  <c r="AZ198" i="122" s="1"/>
  <c r="AZ121" i="122"/>
  <c r="AZ120" i="122" s="1"/>
  <c r="AZ101" i="122"/>
  <c r="AZ100" i="122" s="1"/>
  <c r="AZ71" i="122"/>
  <c r="AZ70" i="122" s="1"/>
  <c r="AZ51" i="122"/>
  <c r="AZ50" i="122" s="1"/>
  <c r="AZ31" i="122"/>
  <c r="AZ30" i="122" s="1"/>
  <c r="AZ11" i="122"/>
  <c r="AZ10" i="122" s="1"/>
  <c r="AZ21" i="122"/>
  <c r="AZ20" i="122" s="1"/>
  <c r="AZ111" i="122"/>
  <c r="AZ110" i="122" s="1"/>
  <c r="AZ81" i="122"/>
  <c r="AZ80" i="122" s="1"/>
  <c r="AZ61" i="122"/>
  <c r="AZ60" i="122" s="1"/>
  <c r="AZ41" i="122"/>
  <c r="AZ40" i="122" s="1"/>
  <c r="AZ216" i="122"/>
  <c r="AZ217" i="122"/>
  <c r="H185" i="122"/>
  <c r="M187" i="122" s="1"/>
  <c r="M60" i="24"/>
  <c r="E186" i="122"/>
  <c r="E187" i="122"/>
  <c r="J187" i="122"/>
  <c r="BA99" i="122"/>
  <c r="BA98" i="122"/>
  <c r="BA148" i="122"/>
  <c r="BA149" i="122"/>
  <c r="AK119" i="21"/>
  <c r="AK89" i="21"/>
  <c r="AK60" i="21"/>
  <c r="AK182" i="122"/>
  <c r="AL39" i="21"/>
  <c r="AL4" i="122"/>
  <c r="AL55" i="21"/>
  <c r="AL164" i="122"/>
  <c r="AL84" i="122"/>
  <c r="AL47" i="21"/>
  <c r="AL43" i="21"/>
  <c r="AL44" i="122"/>
  <c r="AQ40" i="21"/>
  <c r="AQ14" i="122"/>
  <c r="AQ44" i="21"/>
  <c r="AQ54" i="122"/>
  <c r="AQ48" i="21"/>
  <c r="AQ94" i="122"/>
  <c r="AQ56" i="21"/>
  <c r="AV41" i="21"/>
  <c r="AV24" i="122"/>
  <c r="AV45" i="21"/>
  <c r="AV64" i="122"/>
  <c r="AV49" i="21"/>
  <c r="AV104" i="122"/>
  <c r="AV57" i="21"/>
  <c r="BA35" i="122"/>
  <c r="AK91" i="122"/>
  <c r="AK90" i="122" s="1"/>
  <c r="AK114" i="21"/>
  <c r="AK112" i="21"/>
  <c r="AK122" i="21"/>
  <c r="AK116" i="21"/>
  <c r="AK117" i="21"/>
  <c r="AK115" i="21"/>
  <c r="AK87" i="21"/>
  <c r="AK58" i="21"/>
  <c r="AK109" i="21"/>
  <c r="AK107" i="21"/>
  <c r="AK105" i="21"/>
  <c r="AK103" i="21"/>
  <c r="AK101" i="21"/>
  <c r="AK99" i="21"/>
  <c r="AK113" i="21"/>
  <c r="AK111" i="21"/>
  <c r="AK110" i="21"/>
  <c r="AK108" i="21"/>
  <c r="AK106" i="21"/>
  <c r="AK104" i="21"/>
  <c r="AK102" i="21"/>
  <c r="AK100" i="21"/>
  <c r="AK98" i="21"/>
  <c r="AK209" i="122"/>
  <c r="AK208" i="122" s="1"/>
  <c r="AK199" i="122"/>
  <c r="AK161" i="122"/>
  <c r="AK160" i="122" s="1"/>
  <c r="AK141" i="122"/>
  <c r="AK140" i="122" s="1"/>
  <c r="AK212" i="122"/>
  <c r="AK189" i="122"/>
  <c r="AK171" i="122"/>
  <c r="AK170" i="122" s="1"/>
  <c r="AK151" i="122"/>
  <c r="AK150" i="122" s="1"/>
  <c r="AK131" i="122"/>
  <c r="AK130" i="122" s="1"/>
  <c r="AK81" i="122"/>
  <c r="AK80" i="122" s="1"/>
  <c r="AK61" i="122"/>
  <c r="AK60" i="122" s="1"/>
  <c r="AK41" i="122"/>
  <c r="AK40" i="122" s="1"/>
  <c r="AK21" i="122"/>
  <c r="AK20" i="122" s="1"/>
  <c r="AK121" i="122"/>
  <c r="AK120" i="122" s="1"/>
  <c r="AK101" i="122"/>
  <c r="AK100" i="122" s="1"/>
  <c r="AK11" i="122"/>
  <c r="AK10" i="122" s="1"/>
  <c r="AK31" i="122"/>
  <c r="AK30" i="122" s="1"/>
  <c r="AK71" i="122"/>
  <c r="AK70" i="122" s="1"/>
  <c r="AK51" i="122"/>
  <c r="AK50" i="122" s="1"/>
  <c r="AK111" i="122"/>
  <c r="AK110" i="122" s="1"/>
  <c r="AM91" i="122"/>
  <c r="AM90" i="122" s="1"/>
  <c r="AM113" i="21"/>
  <c r="AM111" i="21"/>
  <c r="AM117" i="21"/>
  <c r="AM115" i="21"/>
  <c r="AM122" i="21"/>
  <c r="AM116" i="21"/>
  <c r="AM110" i="21"/>
  <c r="AM108" i="21"/>
  <c r="AM106" i="21"/>
  <c r="AM104" i="21"/>
  <c r="AM102" i="21"/>
  <c r="AM100" i="21"/>
  <c r="AM98" i="21"/>
  <c r="AM114" i="21"/>
  <c r="AM112" i="21"/>
  <c r="AM109" i="21"/>
  <c r="AM107" i="21"/>
  <c r="AM105" i="21"/>
  <c r="AM103" i="21"/>
  <c r="AM101" i="21"/>
  <c r="AM99" i="21"/>
  <c r="AM87" i="21"/>
  <c r="AM58" i="21"/>
  <c r="AM212" i="122"/>
  <c r="AM189" i="122"/>
  <c r="AM171" i="122"/>
  <c r="AM170" i="122" s="1"/>
  <c r="AM151" i="122"/>
  <c r="AM150" i="122" s="1"/>
  <c r="AM131" i="122"/>
  <c r="AM130" i="122" s="1"/>
  <c r="AM209" i="122"/>
  <c r="AM208" i="122" s="1"/>
  <c r="AM199" i="122"/>
  <c r="AM161" i="122"/>
  <c r="AM160" i="122" s="1"/>
  <c r="AM141" i="122"/>
  <c r="AM140" i="122" s="1"/>
  <c r="AM71" i="122"/>
  <c r="AM70" i="122" s="1"/>
  <c r="AM51" i="122"/>
  <c r="AM50" i="122" s="1"/>
  <c r="AM31" i="122"/>
  <c r="AM30" i="122" s="1"/>
  <c r="AM21" i="122"/>
  <c r="AM20" i="122" s="1"/>
  <c r="AM111" i="122"/>
  <c r="AM110" i="122" s="1"/>
  <c r="AM41" i="122"/>
  <c r="AM40" i="122" s="1"/>
  <c r="AM11" i="122"/>
  <c r="AM10" i="122" s="1"/>
  <c r="AM81" i="122"/>
  <c r="AM80" i="122" s="1"/>
  <c r="AM61" i="122"/>
  <c r="AM60" i="122" s="1"/>
  <c r="AM121" i="122"/>
  <c r="AM120" i="122" s="1"/>
  <c r="AM101" i="122"/>
  <c r="AM100" i="122" s="1"/>
  <c r="AR91" i="122"/>
  <c r="AR90" i="122" s="1"/>
  <c r="AR117" i="21"/>
  <c r="AR115" i="21"/>
  <c r="AR114" i="21"/>
  <c r="AR112" i="21"/>
  <c r="AR122" i="21"/>
  <c r="AR116" i="21"/>
  <c r="AR113" i="21"/>
  <c r="AR111" i="21"/>
  <c r="AR110" i="21"/>
  <c r="AR108" i="21"/>
  <c r="AR106" i="21"/>
  <c r="AR104" i="21"/>
  <c r="AR102" i="21"/>
  <c r="AR100" i="21"/>
  <c r="AR98" i="21"/>
  <c r="AR58" i="21"/>
  <c r="AR109" i="21"/>
  <c r="AR107" i="21"/>
  <c r="AR105" i="21"/>
  <c r="AR103" i="21"/>
  <c r="AR101" i="21"/>
  <c r="AR99" i="21"/>
  <c r="AR87" i="21"/>
  <c r="AR161" i="122"/>
  <c r="AR160" i="122" s="1"/>
  <c r="AR141" i="122"/>
  <c r="AR140" i="122" s="1"/>
  <c r="AR212" i="122"/>
  <c r="AR189" i="122"/>
  <c r="AR171" i="122"/>
  <c r="AR170" i="122" s="1"/>
  <c r="AR151" i="122"/>
  <c r="AR150" i="122" s="1"/>
  <c r="AR131" i="122"/>
  <c r="AR130" i="122" s="1"/>
  <c r="AR209" i="122"/>
  <c r="AR208" i="122" s="1"/>
  <c r="AR199" i="122"/>
  <c r="AR121" i="122"/>
  <c r="AR120" i="122" s="1"/>
  <c r="AR101" i="122"/>
  <c r="AR100" i="122" s="1"/>
  <c r="AR11" i="122"/>
  <c r="AR10" i="122" s="1"/>
  <c r="AR21" i="122"/>
  <c r="AR20" i="122" s="1"/>
  <c r="AR71" i="122"/>
  <c r="AR70" i="122" s="1"/>
  <c r="AR51" i="122"/>
  <c r="AR50" i="122" s="1"/>
  <c r="AR31" i="122"/>
  <c r="AR30" i="122" s="1"/>
  <c r="AR111" i="122"/>
  <c r="AR110" i="122" s="1"/>
  <c r="AR81" i="122"/>
  <c r="AR80" i="122" s="1"/>
  <c r="AR61" i="122"/>
  <c r="AR60" i="122" s="1"/>
  <c r="AR41" i="122"/>
  <c r="AR40" i="122" s="1"/>
  <c r="AW91" i="122"/>
  <c r="AW90" i="122" s="1"/>
  <c r="AW114" i="21"/>
  <c r="AW112" i="21"/>
  <c r="AW122" i="21"/>
  <c r="AW116" i="21"/>
  <c r="AW117" i="21"/>
  <c r="AW115" i="21"/>
  <c r="AW87" i="21"/>
  <c r="AW58" i="21"/>
  <c r="AW113" i="21"/>
  <c r="AW111" i="21"/>
  <c r="AW109" i="21"/>
  <c r="AW107" i="21"/>
  <c r="AW105" i="21"/>
  <c r="AW103" i="21"/>
  <c r="AW101" i="21"/>
  <c r="AW99" i="21"/>
  <c r="AW110" i="21"/>
  <c r="AW108" i="21"/>
  <c r="AW106" i="21"/>
  <c r="AW104" i="21"/>
  <c r="AW102" i="21"/>
  <c r="AW100" i="21"/>
  <c r="AW209" i="122"/>
  <c r="AW208" i="122" s="1"/>
  <c r="AW199" i="122"/>
  <c r="AW161" i="122"/>
  <c r="AW160" i="122" s="1"/>
  <c r="AW141" i="122"/>
  <c r="AW140" i="122" s="1"/>
  <c r="AW212" i="122"/>
  <c r="AW189" i="122"/>
  <c r="AW171" i="122"/>
  <c r="AW170" i="122" s="1"/>
  <c r="AW151" i="122"/>
  <c r="AW150" i="122" s="1"/>
  <c r="AW131" i="122"/>
  <c r="AW130" i="122" s="1"/>
  <c r="AW81" i="122"/>
  <c r="AW80" i="122" s="1"/>
  <c r="AW61" i="122"/>
  <c r="AW60" i="122" s="1"/>
  <c r="AW41" i="122"/>
  <c r="AW40" i="122" s="1"/>
  <c r="AW21" i="122"/>
  <c r="AW20" i="122" s="1"/>
  <c r="AW121" i="122"/>
  <c r="AW120" i="122" s="1"/>
  <c r="AW101" i="122"/>
  <c r="AW100" i="122" s="1"/>
  <c r="AW11" i="122"/>
  <c r="AW10" i="122" s="1"/>
  <c r="AW31" i="122"/>
  <c r="AW30" i="122" s="1"/>
  <c r="AW71" i="122"/>
  <c r="AW70" i="122" s="1"/>
  <c r="AW51" i="122"/>
  <c r="AW50" i="122" s="1"/>
  <c r="AW111" i="122"/>
  <c r="AW110" i="122" s="1"/>
  <c r="AM119" i="21"/>
  <c r="AM60" i="21"/>
  <c r="AM89" i="21"/>
  <c r="AM182" i="122"/>
  <c r="AR119" i="21"/>
  <c r="AR60" i="21"/>
  <c r="AR89" i="21"/>
  <c r="AR182" i="122"/>
  <c r="AW119" i="21"/>
  <c r="AW89" i="21"/>
  <c r="AW60" i="21"/>
  <c r="AW182" i="122"/>
  <c r="AX183" i="122" s="1"/>
  <c r="BA202" i="122"/>
  <c r="BA192" i="122"/>
  <c r="AX186" i="122"/>
  <c r="AX187" i="122"/>
  <c r="H119" i="24"/>
  <c r="W207" i="122"/>
  <c r="AB207" i="122"/>
  <c r="BA119" i="122"/>
  <c r="BA118" i="122"/>
  <c r="BA138" i="122"/>
  <c r="BA139" i="122"/>
  <c r="BA168" i="122"/>
  <c r="BA169" i="122"/>
  <c r="D187" i="122"/>
  <c r="D186" i="122"/>
  <c r="I187" i="122"/>
  <c r="BA29" i="122"/>
  <c r="BA28" i="122"/>
  <c r="G186" i="122"/>
  <c r="G187" i="122"/>
  <c r="L187" i="122"/>
  <c r="I186" i="122"/>
  <c r="AH119" i="21"/>
  <c r="AH89" i="21"/>
  <c r="AH60" i="21"/>
  <c r="AH182" i="122"/>
  <c r="AL48" i="21"/>
  <c r="AL94" i="122"/>
  <c r="AQ43" i="21"/>
  <c r="AQ44" i="122"/>
  <c r="AV40" i="21"/>
  <c r="AV14" i="122"/>
  <c r="BA16" i="122" s="1"/>
  <c r="AV56" i="21"/>
  <c r="AU91" i="122"/>
  <c r="AU90" i="122" s="1"/>
  <c r="AU113" i="21"/>
  <c r="AU111" i="21"/>
  <c r="AU117" i="21"/>
  <c r="AU115" i="21"/>
  <c r="AU122" i="21"/>
  <c r="AU116" i="21"/>
  <c r="AU87" i="21"/>
  <c r="AU110" i="21"/>
  <c r="AU108" i="21"/>
  <c r="AU106" i="21"/>
  <c r="AU104" i="21"/>
  <c r="AU102" i="21"/>
  <c r="AU100" i="21"/>
  <c r="AU98" i="21"/>
  <c r="AU114" i="21"/>
  <c r="AU112" i="21"/>
  <c r="AU109" i="21"/>
  <c r="AU107" i="21"/>
  <c r="AU105" i="21"/>
  <c r="AU103" i="21"/>
  <c r="AU101" i="21"/>
  <c r="AU99" i="21"/>
  <c r="AU58" i="21"/>
  <c r="AU212" i="122"/>
  <c r="AU189" i="122"/>
  <c r="AU171" i="122"/>
  <c r="AU170" i="122" s="1"/>
  <c r="AU151" i="122"/>
  <c r="AU150" i="122" s="1"/>
  <c r="AU131" i="122"/>
  <c r="AU130" i="122" s="1"/>
  <c r="AU209" i="122"/>
  <c r="AU208" i="122" s="1"/>
  <c r="AU199" i="122"/>
  <c r="AU161" i="122"/>
  <c r="AU160" i="122" s="1"/>
  <c r="AU141" i="122"/>
  <c r="AU140" i="122" s="1"/>
  <c r="AU71" i="122"/>
  <c r="AU70" i="122" s="1"/>
  <c r="AU51" i="122"/>
  <c r="AU50" i="122" s="1"/>
  <c r="AU31" i="122"/>
  <c r="AU30" i="122" s="1"/>
  <c r="AU11" i="122"/>
  <c r="AU10" i="122" s="1"/>
  <c r="AU111" i="122"/>
  <c r="AU110" i="122" s="1"/>
  <c r="AU81" i="122"/>
  <c r="AU80" i="122" s="1"/>
  <c r="AU61" i="122"/>
  <c r="AU60" i="122" s="1"/>
  <c r="AU41" i="122"/>
  <c r="AU40" i="122" s="1"/>
  <c r="AU21" i="122"/>
  <c r="AU20" i="122" s="1"/>
  <c r="AU121" i="122"/>
  <c r="AU120" i="122" s="1"/>
  <c r="AU101" i="122"/>
  <c r="AU100" i="122" s="1"/>
  <c r="AP119" i="21"/>
  <c r="AP89" i="21"/>
  <c r="AP60" i="21"/>
  <c r="AP182" i="122"/>
  <c r="AU119" i="21"/>
  <c r="AU89" i="21"/>
  <c r="AU60" i="21"/>
  <c r="AU182" i="122"/>
  <c r="BA69" i="122"/>
  <c r="BA68" i="122"/>
  <c r="AJ119" i="21"/>
  <c r="AJ60" i="21"/>
  <c r="AJ89" i="21"/>
  <c r="AJ182" i="122"/>
  <c r="AL40" i="21"/>
  <c r="AL14" i="122"/>
  <c r="AL51" i="21"/>
  <c r="AL124" i="122"/>
  <c r="AL46" i="21"/>
  <c r="AL74" i="122"/>
  <c r="AL42" i="21"/>
  <c r="AL34" i="122"/>
  <c r="AQ41" i="21"/>
  <c r="AQ24" i="122"/>
  <c r="AQ45" i="21"/>
  <c r="AQ64" i="122"/>
  <c r="AQ49" i="21"/>
  <c r="AQ104" i="122"/>
  <c r="AQ57" i="21"/>
  <c r="AV42" i="21"/>
  <c r="AV34" i="122"/>
  <c r="AV46" i="21"/>
  <c r="AV74" i="122"/>
  <c r="AV51" i="21"/>
  <c r="AV124" i="122"/>
  <c r="BA45" i="122"/>
  <c r="BA90" i="122"/>
  <c r="BA85" i="122"/>
  <c r="AJ91" i="122"/>
  <c r="AJ90" i="122" s="1"/>
  <c r="AJ117" i="21"/>
  <c r="AJ115" i="21"/>
  <c r="AJ114" i="21"/>
  <c r="AJ112" i="21"/>
  <c r="AJ122" i="21"/>
  <c r="AJ116" i="21"/>
  <c r="AJ113" i="21"/>
  <c r="AJ111" i="21"/>
  <c r="AJ110" i="21"/>
  <c r="AJ108" i="21"/>
  <c r="AJ106" i="21"/>
  <c r="AJ104" i="21"/>
  <c r="AJ102" i="21"/>
  <c r="AJ100" i="21"/>
  <c r="AJ98" i="21"/>
  <c r="AJ87" i="21"/>
  <c r="AJ58" i="21"/>
  <c r="AJ109" i="21"/>
  <c r="AJ107" i="21"/>
  <c r="AJ105" i="21"/>
  <c r="AJ103" i="21"/>
  <c r="AJ101" i="21"/>
  <c r="AJ99" i="21"/>
  <c r="AJ161" i="122"/>
  <c r="AJ160" i="122" s="1"/>
  <c r="AJ141" i="122"/>
  <c r="AJ140" i="122" s="1"/>
  <c r="AJ212" i="122"/>
  <c r="AJ189" i="122"/>
  <c r="AJ171" i="122"/>
  <c r="AJ170" i="122" s="1"/>
  <c r="AJ151" i="122"/>
  <c r="AJ150" i="122" s="1"/>
  <c r="AJ131" i="122"/>
  <c r="AJ130" i="122" s="1"/>
  <c r="AJ209" i="122"/>
  <c r="AJ208" i="122" s="1"/>
  <c r="AJ199" i="122"/>
  <c r="AJ121" i="122"/>
  <c r="AJ120" i="122" s="1"/>
  <c r="AJ101" i="122"/>
  <c r="AJ100" i="122" s="1"/>
  <c r="AJ11" i="122"/>
  <c r="AJ10" i="122" s="1"/>
  <c r="AJ71" i="122"/>
  <c r="AJ70" i="122" s="1"/>
  <c r="AJ51" i="122"/>
  <c r="AJ50" i="122" s="1"/>
  <c r="AJ31" i="122"/>
  <c r="AJ30" i="122" s="1"/>
  <c r="AJ21" i="122"/>
  <c r="AJ20" i="122" s="1"/>
  <c r="AJ111" i="122"/>
  <c r="AJ110" i="122" s="1"/>
  <c r="AJ81" i="122"/>
  <c r="AJ80" i="122" s="1"/>
  <c r="AJ61" i="122"/>
  <c r="AJ60" i="122" s="1"/>
  <c r="AJ41" i="122"/>
  <c r="AJ40" i="122" s="1"/>
  <c r="AN91" i="122"/>
  <c r="AN90" i="122" s="1"/>
  <c r="AN117" i="21"/>
  <c r="AN115" i="21"/>
  <c r="AN114" i="21"/>
  <c r="AN112" i="21"/>
  <c r="AN122" i="21"/>
  <c r="AN116" i="21"/>
  <c r="AN110" i="21"/>
  <c r="AN108" i="21"/>
  <c r="AN106" i="21"/>
  <c r="AN104" i="21"/>
  <c r="AN102" i="21"/>
  <c r="AN100" i="21"/>
  <c r="AN98" i="21"/>
  <c r="AN58" i="21"/>
  <c r="AN113" i="21"/>
  <c r="AN111" i="21"/>
  <c r="AN109" i="21"/>
  <c r="AN107" i="21"/>
  <c r="AN105" i="21"/>
  <c r="AN103" i="21"/>
  <c r="AN101" i="21"/>
  <c r="AN99" i="21"/>
  <c r="AN87" i="21"/>
  <c r="AN161" i="122"/>
  <c r="AN160" i="122" s="1"/>
  <c r="AN141" i="122"/>
  <c r="AN140" i="122" s="1"/>
  <c r="AN212" i="122"/>
  <c r="AN189" i="122"/>
  <c r="AN171" i="122"/>
  <c r="AN170" i="122" s="1"/>
  <c r="AN151" i="122"/>
  <c r="AN150" i="122" s="1"/>
  <c r="AN131" i="122"/>
  <c r="AN130" i="122" s="1"/>
  <c r="AN209" i="122"/>
  <c r="AN208" i="122" s="1"/>
  <c r="AN199" i="122"/>
  <c r="AN121" i="122"/>
  <c r="AN120" i="122" s="1"/>
  <c r="AN101" i="122"/>
  <c r="AN100" i="122" s="1"/>
  <c r="AN71" i="122"/>
  <c r="AN70" i="122" s="1"/>
  <c r="AN51" i="122"/>
  <c r="AN50" i="122" s="1"/>
  <c r="AN31" i="122"/>
  <c r="AN30" i="122" s="1"/>
  <c r="AN11" i="122"/>
  <c r="AN10" i="122" s="1"/>
  <c r="AN111" i="122"/>
  <c r="AN110" i="122" s="1"/>
  <c r="AN21" i="122"/>
  <c r="AN20" i="122" s="1"/>
  <c r="AN81" i="122"/>
  <c r="AN80" i="122" s="1"/>
  <c r="AN61" i="122"/>
  <c r="AN60" i="122" s="1"/>
  <c r="AN41" i="122"/>
  <c r="AN40" i="122" s="1"/>
  <c r="AS91" i="122"/>
  <c r="AS90" i="122" s="1"/>
  <c r="AS114" i="21"/>
  <c r="AS112" i="21"/>
  <c r="AS122" i="21"/>
  <c r="AS116" i="21"/>
  <c r="AS117" i="21"/>
  <c r="AS115" i="21"/>
  <c r="AS58" i="21"/>
  <c r="AS109" i="21"/>
  <c r="AS107" i="21"/>
  <c r="AS105" i="21"/>
  <c r="AS103" i="21"/>
  <c r="AS101" i="21"/>
  <c r="AS99" i="21"/>
  <c r="AS87" i="21"/>
  <c r="AS113" i="21"/>
  <c r="AS111" i="21"/>
  <c r="AS110" i="21"/>
  <c r="AS108" i="21"/>
  <c r="AS106" i="21"/>
  <c r="AS104" i="21"/>
  <c r="AS102" i="21"/>
  <c r="AS100" i="21"/>
  <c r="AS98" i="21"/>
  <c r="AS209" i="122"/>
  <c r="AS208" i="122" s="1"/>
  <c r="AS199" i="122"/>
  <c r="AS161" i="122"/>
  <c r="AS160" i="122" s="1"/>
  <c r="AS141" i="122"/>
  <c r="AS140" i="122" s="1"/>
  <c r="AS212" i="122"/>
  <c r="AS189" i="122"/>
  <c r="AS171" i="122"/>
  <c r="AS170" i="122" s="1"/>
  <c r="AS151" i="122"/>
  <c r="AS150" i="122" s="1"/>
  <c r="AS131" i="122"/>
  <c r="AS130" i="122" s="1"/>
  <c r="AS81" i="122"/>
  <c r="AS80" i="122" s="1"/>
  <c r="AS61" i="122"/>
  <c r="AS60" i="122" s="1"/>
  <c r="AS41" i="122"/>
  <c r="AS40" i="122" s="1"/>
  <c r="AS21" i="122"/>
  <c r="AS20" i="122" s="1"/>
  <c r="AS51" i="122"/>
  <c r="AS50" i="122" s="1"/>
  <c r="AS31" i="122"/>
  <c r="AS30" i="122" s="1"/>
  <c r="AS121" i="122"/>
  <c r="AS120" i="122" s="1"/>
  <c r="AS101" i="122"/>
  <c r="AS100" i="122" s="1"/>
  <c r="AS11" i="122"/>
  <c r="AS10" i="122" s="1"/>
  <c r="AS71" i="122"/>
  <c r="AS70" i="122" s="1"/>
  <c r="AS111" i="122"/>
  <c r="AS110" i="122" s="1"/>
  <c r="AX91" i="122"/>
  <c r="AX90" i="122" s="1"/>
  <c r="AX189" i="122"/>
  <c r="AX188" i="122" s="1"/>
  <c r="AX171" i="122"/>
  <c r="AX170" i="122" s="1"/>
  <c r="AX151" i="122"/>
  <c r="AX150" i="122" s="1"/>
  <c r="AX131" i="122"/>
  <c r="AX130" i="122" s="1"/>
  <c r="AX209" i="122"/>
  <c r="AX208" i="122" s="1"/>
  <c r="AX199" i="122"/>
  <c r="AX198" i="122" s="1"/>
  <c r="AX161" i="122"/>
  <c r="AX160" i="122" s="1"/>
  <c r="AX141" i="122"/>
  <c r="AX140" i="122" s="1"/>
  <c r="AX212" i="122"/>
  <c r="AX111" i="122"/>
  <c r="AX110" i="122" s="1"/>
  <c r="AX11" i="122"/>
  <c r="AX81" i="122"/>
  <c r="AX80" i="122" s="1"/>
  <c r="AX61" i="122"/>
  <c r="AX60" i="122" s="1"/>
  <c r="AX41" i="122"/>
  <c r="AX40" i="122" s="1"/>
  <c r="AX21" i="122"/>
  <c r="AX20" i="122" s="1"/>
  <c r="AX121" i="122"/>
  <c r="AX120" i="122" s="1"/>
  <c r="AX101" i="122"/>
  <c r="AX100" i="122" s="1"/>
  <c r="AX71" i="122"/>
  <c r="AX70" i="122" s="1"/>
  <c r="AX51" i="122"/>
  <c r="AX50" i="122" s="1"/>
  <c r="AX31" i="122"/>
  <c r="AX30" i="122" s="1"/>
  <c r="AN119" i="21"/>
  <c r="AN60" i="21"/>
  <c r="AN89" i="21"/>
  <c r="AN182" i="122"/>
  <c r="AS119" i="21"/>
  <c r="AS89" i="21"/>
  <c r="AS60" i="21"/>
  <c r="AS182" i="122"/>
  <c r="AX217" i="122"/>
  <c r="AX216" i="122"/>
  <c r="AY187" i="122"/>
  <c r="AY186" i="122"/>
  <c r="BA78" i="122"/>
  <c r="BA79" i="122"/>
  <c r="BA159" i="122"/>
  <c r="BA158" i="122"/>
  <c r="R217" i="122"/>
  <c r="J120" i="24"/>
  <c r="J61" i="24"/>
  <c r="J90" i="24"/>
  <c r="J195" i="122"/>
  <c r="I90" i="24"/>
  <c r="I120" i="24"/>
  <c r="I61" i="24"/>
  <c r="I195" i="122"/>
  <c r="G120" i="24"/>
  <c r="G90" i="24"/>
  <c r="G195" i="122"/>
  <c r="K120" i="24"/>
  <c r="K61" i="24"/>
  <c r="K90" i="24"/>
  <c r="K195" i="122"/>
  <c r="K216" i="122"/>
  <c r="K217" i="122"/>
  <c r="Q90" i="24"/>
  <c r="Q61" i="24"/>
  <c r="Q120" i="24"/>
  <c r="Q195" i="122"/>
  <c r="S217" i="122"/>
  <c r="S216" i="122"/>
  <c r="X217" i="122"/>
  <c r="G217" i="122"/>
  <c r="G216" i="122"/>
  <c r="U120" i="24"/>
  <c r="U90" i="24"/>
  <c r="U61" i="24"/>
  <c r="U195" i="122"/>
  <c r="Z61" i="24"/>
  <c r="T216" i="122"/>
  <c r="T217" i="122"/>
  <c r="Y217" i="122"/>
  <c r="L120" i="24"/>
  <c r="L61" i="24"/>
  <c r="L90" i="24"/>
  <c r="L195" i="122"/>
  <c r="D120" i="24"/>
  <c r="D195" i="122"/>
  <c r="S90" i="24"/>
  <c r="S120" i="24"/>
  <c r="S61" i="24"/>
  <c r="S195" i="122"/>
  <c r="X61" i="24"/>
  <c r="O120" i="24"/>
  <c r="O61" i="24"/>
  <c r="O90" i="24"/>
  <c r="O195" i="122"/>
  <c r="L217" i="122"/>
  <c r="L216" i="122"/>
  <c r="W217" i="122"/>
  <c r="AB217" i="122"/>
  <c r="E216" i="122"/>
  <c r="E217" i="122"/>
  <c r="P216" i="122"/>
  <c r="P217" i="122"/>
  <c r="M217" i="122"/>
  <c r="J217" i="122"/>
  <c r="J216" i="122"/>
  <c r="I217" i="122"/>
  <c r="I216" i="122"/>
  <c r="V90" i="24"/>
  <c r="V61" i="24"/>
  <c r="V120" i="24"/>
  <c r="V195" i="122"/>
  <c r="X90" i="24"/>
  <c r="AA61" i="24"/>
  <c r="V217" i="122"/>
  <c r="V216" i="122"/>
  <c r="X216" i="122"/>
  <c r="AA217" i="122"/>
  <c r="T120" i="24"/>
  <c r="T90" i="24"/>
  <c r="T61" i="24"/>
  <c r="T195" i="122"/>
  <c r="Y61" i="24"/>
  <c r="N217" i="122"/>
  <c r="N216" i="122"/>
  <c r="U217" i="122"/>
  <c r="U216" i="122"/>
  <c r="Z217" i="122"/>
  <c r="N61" i="24"/>
  <c r="N90" i="24"/>
  <c r="N120" i="24"/>
  <c r="N195" i="122"/>
  <c r="F120" i="24"/>
  <c r="F90" i="24"/>
  <c r="F195" i="122"/>
  <c r="D216" i="122"/>
  <c r="D217" i="122"/>
  <c r="F217" i="122"/>
  <c r="F216" i="122"/>
  <c r="Q216" i="122"/>
  <c r="Q217" i="122"/>
  <c r="P120" i="24"/>
  <c r="P90" i="24"/>
  <c r="P61" i="24"/>
  <c r="P195" i="122"/>
  <c r="E120" i="24"/>
  <c r="E90" i="24"/>
  <c r="E195" i="122"/>
  <c r="O217" i="122"/>
  <c r="O216" i="122"/>
  <c r="H29" i="24"/>
  <c r="R29" i="24"/>
  <c r="M29" i="24"/>
  <c r="W29" i="24"/>
  <c r="AY29" i="24"/>
  <c r="AZ29" i="24"/>
  <c r="BA28" i="24"/>
  <c r="BA185" i="122" s="1"/>
  <c r="BA187" i="122" s="1"/>
  <c r="F30" i="83"/>
  <c r="BA26" i="21"/>
  <c r="BA28" i="21"/>
  <c r="BA182" i="122" s="1"/>
  <c r="AV104" i="21"/>
  <c r="AQ105" i="21"/>
  <c r="AL104" i="21"/>
  <c r="AZ178" i="122" l="1"/>
  <c r="AZ179" i="122"/>
  <c r="AY178" i="122"/>
  <c r="AY179" i="122"/>
  <c r="I30" i="83"/>
  <c r="I30" i="81"/>
  <c r="J28" i="81"/>
  <c r="J19" i="81"/>
  <c r="J13" i="81"/>
  <c r="J23" i="81"/>
  <c r="J20" i="81"/>
  <c r="J9" i="81"/>
  <c r="J25" i="81"/>
  <c r="J11" i="81"/>
  <c r="J22" i="81"/>
  <c r="J24" i="81"/>
  <c r="J14" i="81"/>
  <c r="J17" i="81"/>
  <c r="J18" i="81"/>
  <c r="J16" i="81"/>
  <c r="J21" i="81"/>
  <c r="J33" i="81"/>
  <c r="J15" i="81"/>
  <c r="J12" i="81"/>
  <c r="J10" i="81"/>
  <c r="I26" i="83"/>
  <c r="I27" i="83"/>
  <c r="I10" i="83"/>
  <c r="H28" i="81"/>
  <c r="H25" i="81"/>
  <c r="H14" i="81"/>
  <c r="H11" i="81"/>
  <c r="H15" i="81"/>
  <c r="H12" i="81"/>
  <c r="H16" i="81"/>
  <c r="H9" i="81"/>
  <c r="H33" i="81"/>
  <c r="H26" i="81"/>
  <c r="H22" i="81"/>
  <c r="H10" i="81"/>
  <c r="H27" i="81"/>
  <c r="H21" i="81"/>
  <c r="H17" i="81"/>
  <c r="H18" i="81"/>
  <c r="H20" i="81"/>
  <c r="H23" i="81"/>
  <c r="H24" i="81"/>
  <c r="H19" i="81"/>
  <c r="H13" i="81"/>
  <c r="H28" i="83"/>
  <c r="H9" i="83"/>
  <c r="H10" i="83"/>
  <c r="H27" i="83"/>
  <c r="H26" i="83"/>
  <c r="H25" i="83"/>
  <c r="J10" i="83"/>
  <c r="J26" i="83"/>
  <c r="J27" i="83"/>
  <c r="H30" i="81"/>
  <c r="J30" i="81"/>
  <c r="I28" i="81"/>
  <c r="I25" i="81"/>
  <c r="I24" i="81"/>
  <c r="I19" i="81"/>
  <c r="I10" i="81"/>
  <c r="I13" i="81"/>
  <c r="I15" i="81"/>
  <c r="I22" i="81"/>
  <c r="I33" i="81"/>
  <c r="I9" i="81"/>
  <c r="I14" i="81"/>
  <c r="I12" i="81"/>
  <c r="I17" i="81"/>
  <c r="I18" i="81"/>
  <c r="I11" i="81"/>
  <c r="I20" i="81"/>
  <c r="I16" i="81"/>
  <c r="I21" i="81"/>
  <c r="I23" i="81"/>
  <c r="H30" i="83"/>
  <c r="I28" i="83"/>
  <c r="I15" i="83"/>
  <c r="I16" i="83"/>
  <c r="I13" i="83"/>
  <c r="I14" i="83"/>
  <c r="I11" i="83"/>
  <c r="I12" i="83"/>
  <c r="I9" i="83"/>
  <c r="I25" i="83"/>
  <c r="I23" i="83"/>
  <c r="I33" i="83"/>
  <c r="I24" i="83"/>
  <c r="I21" i="83"/>
  <c r="I22" i="83"/>
  <c r="I19" i="83"/>
  <c r="I20" i="83"/>
  <c r="I17" i="83"/>
  <c r="I18" i="83"/>
  <c r="J28" i="83"/>
  <c r="J33" i="83"/>
  <c r="J24" i="83"/>
  <c r="J25" i="83"/>
  <c r="J22" i="83"/>
  <c r="J23" i="83"/>
  <c r="J20" i="83"/>
  <c r="J21" i="83"/>
  <c r="J18" i="83"/>
  <c r="J19" i="83"/>
  <c r="J16" i="83"/>
  <c r="J17" i="83"/>
  <c r="J14" i="83"/>
  <c r="J15" i="83"/>
  <c r="J12" i="83"/>
  <c r="J13" i="83"/>
  <c r="J11" i="83"/>
  <c r="H22" i="83"/>
  <c r="H23" i="83"/>
  <c r="H20" i="83"/>
  <c r="H21" i="83"/>
  <c r="H18" i="83"/>
  <c r="H19" i="83"/>
  <c r="H16" i="83"/>
  <c r="H17" i="83"/>
  <c r="H14" i="83"/>
  <c r="H15" i="83"/>
  <c r="H12" i="83"/>
  <c r="H13" i="83"/>
  <c r="H11" i="83"/>
  <c r="H33" i="83"/>
  <c r="H24" i="83"/>
  <c r="J30" i="83"/>
  <c r="AV110" i="21"/>
  <c r="AL119" i="21"/>
  <c r="AL60" i="21"/>
  <c r="AL182" i="122"/>
  <c r="AO120" i="21"/>
  <c r="AO90" i="21"/>
  <c r="AO61" i="21"/>
  <c r="AO192" i="122"/>
  <c r="AS214" i="122"/>
  <c r="AS213" i="122"/>
  <c r="AQ106" i="122"/>
  <c r="AQ100" i="21"/>
  <c r="AL76" i="122"/>
  <c r="AL99" i="21"/>
  <c r="AU214" i="122"/>
  <c r="AU213" i="122"/>
  <c r="AQ102" i="21"/>
  <c r="AH188" i="122"/>
  <c r="AH184" i="122"/>
  <c r="AH183" i="122"/>
  <c r="AQ107" i="21"/>
  <c r="AQ16" i="122"/>
  <c r="AL86" i="122"/>
  <c r="AL6" i="122"/>
  <c r="AH214" i="122"/>
  <c r="AH213" i="122"/>
  <c r="AX55" i="122"/>
  <c r="AV56" i="122"/>
  <c r="AQ106" i="21"/>
  <c r="AL103" i="21"/>
  <c r="AL122" i="21"/>
  <c r="AY213" i="122"/>
  <c r="AY214" i="122"/>
  <c r="AV86" i="122"/>
  <c r="AX85" i="122"/>
  <c r="AV6" i="122"/>
  <c r="AL26" i="122"/>
  <c r="AL108" i="21"/>
  <c r="BA66" i="122"/>
  <c r="BA65" i="122"/>
  <c r="BA145" i="122"/>
  <c r="BA146" i="122"/>
  <c r="BA156" i="122"/>
  <c r="BA155" i="122"/>
  <c r="AQ166" i="122"/>
  <c r="AQ91" i="122"/>
  <c r="AQ90" i="122" s="1"/>
  <c r="AQ117" i="21"/>
  <c r="AQ122" i="21"/>
  <c r="AQ58" i="21"/>
  <c r="AQ212" i="122"/>
  <c r="AQ189" i="122"/>
  <c r="AQ171" i="122"/>
  <c r="AQ170" i="122" s="1"/>
  <c r="AQ151" i="122"/>
  <c r="AQ150" i="122" s="1"/>
  <c r="AQ131" i="122"/>
  <c r="AQ130" i="122" s="1"/>
  <c r="AQ209" i="122"/>
  <c r="AQ208" i="122" s="1"/>
  <c r="AQ199" i="122"/>
  <c r="AQ161" i="122"/>
  <c r="AQ160" i="122" s="1"/>
  <c r="AQ141" i="122"/>
  <c r="AQ140" i="122" s="1"/>
  <c r="AQ71" i="122"/>
  <c r="AQ70" i="122" s="1"/>
  <c r="AQ51" i="122"/>
  <c r="AQ50" i="122" s="1"/>
  <c r="AQ31" i="122"/>
  <c r="AQ30" i="122" s="1"/>
  <c r="AQ41" i="122"/>
  <c r="AQ40" i="122" s="1"/>
  <c r="AQ111" i="122"/>
  <c r="AQ110" i="122" s="1"/>
  <c r="AQ21" i="122"/>
  <c r="AQ20" i="122" s="1"/>
  <c r="AQ81" i="122"/>
  <c r="AQ80" i="122" s="1"/>
  <c r="AQ61" i="122"/>
  <c r="AQ60" i="122" s="1"/>
  <c r="AQ121" i="122"/>
  <c r="AQ120" i="122" s="1"/>
  <c r="AQ101" i="122"/>
  <c r="AQ100" i="122" s="1"/>
  <c r="AQ11" i="122"/>
  <c r="AQ10" i="122" s="1"/>
  <c r="AQ111" i="21"/>
  <c r="AQ113" i="21"/>
  <c r="AQ109" i="21"/>
  <c r="AQ112" i="21"/>
  <c r="AR120" i="21"/>
  <c r="AR90" i="21"/>
  <c r="AR61" i="21"/>
  <c r="AR192" i="122"/>
  <c r="AW120" i="21"/>
  <c r="AW90" i="21"/>
  <c r="AW61" i="21"/>
  <c r="AW192" i="122"/>
  <c r="AP120" i="21"/>
  <c r="AP90" i="21"/>
  <c r="AP61" i="21"/>
  <c r="AP192" i="122"/>
  <c r="BA209" i="122"/>
  <c r="BA208" i="122" s="1"/>
  <c r="BA199" i="122"/>
  <c r="BA198" i="122" s="1"/>
  <c r="BA161" i="122"/>
  <c r="BA160" i="122" s="1"/>
  <c r="BA141" i="122"/>
  <c r="BA140" i="122" s="1"/>
  <c r="BA212" i="122"/>
  <c r="BA189" i="122"/>
  <c r="BA188" i="122" s="1"/>
  <c r="BA171" i="122"/>
  <c r="BA170" i="122" s="1"/>
  <c r="BA151" i="122"/>
  <c r="BA150" i="122" s="1"/>
  <c r="BA131" i="122"/>
  <c r="BA130" i="122" s="1"/>
  <c r="BA81" i="122"/>
  <c r="BA80" i="122" s="1"/>
  <c r="BA61" i="122"/>
  <c r="BA60" i="122" s="1"/>
  <c r="BA41" i="122"/>
  <c r="BA40" i="122" s="1"/>
  <c r="BA21" i="122"/>
  <c r="BA20" i="122" s="1"/>
  <c r="BA31" i="122"/>
  <c r="BA30" i="122" s="1"/>
  <c r="BA121" i="122"/>
  <c r="BA120" i="122" s="1"/>
  <c r="BA101" i="122"/>
  <c r="BA100" i="122" s="1"/>
  <c r="BA11" i="122"/>
  <c r="BA10" i="122" s="1"/>
  <c r="BA71" i="122"/>
  <c r="BA70" i="122" s="1"/>
  <c r="BA51" i="122"/>
  <c r="BA50" i="122" s="1"/>
  <c r="BA111" i="122"/>
  <c r="BA110" i="122" s="1"/>
  <c r="AS188" i="122"/>
  <c r="AS184" i="122"/>
  <c r="AS183" i="122"/>
  <c r="AV76" i="122"/>
  <c r="AX75" i="122"/>
  <c r="AN120" i="21"/>
  <c r="AN90" i="21"/>
  <c r="AN61" i="21"/>
  <c r="AN192" i="122"/>
  <c r="AM120" i="21"/>
  <c r="AM61" i="21"/>
  <c r="AM90" i="21"/>
  <c r="AM192" i="122"/>
  <c r="AI120" i="21"/>
  <c r="AI61" i="21"/>
  <c r="AI90" i="21"/>
  <c r="AI192" i="122"/>
  <c r="AH120" i="21"/>
  <c r="AH61" i="21"/>
  <c r="AH90" i="21"/>
  <c r="AH192" i="122"/>
  <c r="AQ119" i="21"/>
  <c r="AQ60" i="21"/>
  <c r="AQ182" i="122"/>
  <c r="AV91" i="122"/>
  <c r="AV90" i="122" s="1"/>
  <c r="AV117" i="21"/>
  <c r="AV122" i="21"/>
  <c r="AV58" i="21"/>
  <c r="AV113" i="21"/>
  <c r="AV161" i="122"/>
  <c r="AV160" i="122" s="1"/>
  <c r="AV141" i="122"/>
  <c r="AV140" i="122" s="1"/>
  <c r="AV212" i="122"/>
  <c r="AV189" i="122"/>
  <c r="AV171" i="122"/>
  <c r="AV170" i="122" s="1"/>
  <c r="AV151" i="122"/>
  <c r="AV150" i="122" s="1"/>
  <c r="AV131" i="122"/>
  <c r="AV130" i="122" s="1"/>
  <c r="AV209" i="122"/>
  <c r="AV208" i="122" s="1"/>
  <c r="AV199" i="122"/>
  <c r="AV121" i="122"/>
  <c r="AV120" i="122" s="1"/>
  <c r="AV101" i="122"/>
  <c r="AV100" i="122" s="1"/>
  <c r="AV71" i="122"/>
  <c r="AV70" i="122" s="1"/>
  <c r="AV51" i="122"/>
  <c r="AV50" i="122" s="1"/>
  <c r="AV31" i="122"/>
  <c r="AV30" i="122" s="1"/>
  <c r="AV111" i="122"/>
  <c r="AV110" i="122" s="1"/>
  <c r="AV11" i="122"/>
  <c r="AV10" i="122" s="1"/>
  <c r="AV81" i="122"/>
  <c r="AV80" i="122" s="1"/>
  <c r="AV61" i="122"/>
  <c r="AV60" i="122" s="1"/>
  <c r="AV41" i="122"/>
  <c r="AV40" i="122" s="1"/>
  <c r="AV21" i="122"/>
  <c r="AV20" i="122" s="1"/>
  <c r="AV112" i="21"/>
  <c r="AV109" i="21"/>
  <c r="AV111" i="21"/>
  <c r="AV126" i="122"/>
  <c r="AX125" i="122"/>
  <c r="AV101" i="21"/>
  <c r="AQ104" i="21"/>
  <c r="AL36" i="122"/>
  <c r="AL110" i="21"/>
  <c r="AJ184" i="122"/>
  <c r="AJ188" i="122"/>
  <c r="AJ183" i="122"/>
  <c r="AU184" i="122"/>
  <c r="AU183" i="122"/>
  <c r="AU188" i="122"/>
  <c r="AP183" i="122"/>
  <c r="AP188" i="122"/>
  <c r="AP184" i="122"/>
  <c r="AV99" i="21"/>
  <c r="AL96" i="122"/>
  <c r="BA204" i="122"/>
  <c r="AW214" i="122"/>
  <c r="AW213" i="122"/>
  <c r="AM214" i="122"/>
  <c r="AM213" i="122"/>
  <c r="AK213" i="122"/>
  <c r="AK214" i="122"/>
  <c r="AV108" i="21"/>
  <c r="AX25" i="122"/>
  <c r="BA26" i="122"/>
  <c r="AV26" i="122"/>
  <c r="AQ115" i="21"/>
  <c r="AQ56" i="122"/>
  <c r="AL102" i="21"/>
  <c r="AL166" i="122"/>
  <c r="AZ213" i="122"/>
  <c r="AZ214" i="122"/>
  <c r="AQ86" i="122"/>
  <c r="AL204" i="122"/>
  <c r="AQ204" i="122"/>
  <c r="AT184" i="122"/>
  <c r="AT188" i="122"/>
  <c r="AT183" i="122"/>
  <c r="AO188" i="122"/>
  <c r="AO184" i="122"/>
  <c r="AO183" i="122"/>
  <c r="AT213" i="122"/>
  <c r="AT214" i="122"/>
  <c r="AO214" i="122"/>
  <c r="AO213" i="122"/>
  <c r="AI213" i="122"/>
  <c r="AI214" i="122"/>
  <c r="AV114" i="21"/>
  <c r="AX45" i="122"/>
  <c r="AV46" i="122"/>
  <c r="AQ110" i="21"/>
  <c r="AQ36" i="122"/>
  <c r="BA76" i="122"/>
  <c r="BA75" i="122"/>
  <c r="BA165" i="122"/>
  <c r="BA166" i="122"/>
  <c r="AX95" i="122"/>
  <c r="AV96" i="122"/>
  <c r="AQ98" i="21"/>
  <c r="AT120" i="21"/>
  <c r="AT90" i="21"/>
  <c r="AT61" i="21"/>
  <c r="AT192" i="122"/>
  <c r="AU120" i="21"/>
  <c r="AU90" i="21"/>
  <c r="AU61" i="21"/>
  <c r="AU192" i="122"/>
  <c r="AN184" i="122"/>
  <c r="AN183" i="122"/>
  <c r="AN188" i="122"/>
  <c r="AL91" i="122"/>
  <c r="AL90" i="122" s="1"/>
  <c r="AL117" i="21"/>
  <c r="AL58" i="21"/>
  <c r="AL189" i="122"/>
  <c r="AL171" i="122"/>
  <c r="AL170" i="122" s="1"/>
  <c r="AL151" i="122"/>
  <c r="AL150" i="122" s="1"/>
  <c r="AL131" i="122"/>
  <c r="AL130" i="122" s="1"/>
  <c r="AL209" i="122"/>
  <c r="AL208" i="122" s="1"/>
  <c r="AL199" i="122"/>
  <c r="AL161" i="122"/>
  <c r="AL160" i="122" s="1"/>
  <c r="AL141" i="122"/>
  <c r="AL140" i="122" s="1"/>
  <c r="AL212" i="122"/>
  <c r="AL214" i="122" s="1"/>
  <c r="AL111" i="122"/>
  <c r="AL110" i="122" s="1"/>
  <c r="AL11" i="122"/>
  <c r="AL10" i="122" s="1"/>
  <c r="AL81" i="122"/>
  <c r="AL80" i="122" s="1"/>
  <c r="AL61" i="122"/>
  <c r="AL60" i="122" s="1"/>
  <c r="AL41" i="122"/>
  <c r="AL40" i="122" s="1"/>
  <c r="AL21" i="122"/>
  <c r="AL20" i="122" s="1"/>
  <c r="AL121" i="122"/>
  <c r="AL120" i="122" s="1"/>
  <c r="AL101" i="122"/>
  <c r="AL100" i="122" s="1"/>
  <c r="AL71" i="122"/>
  <c r="AL70" i="122" s="1"/>
  <c r="AL51" i="122"/>
  <c r="AL50" i="122" s="1"/>
  <c r="AL31" i="122"/>
  <c r="AL30" i="122" s="1"/>
  <c r="AL113" i="21"/>
  <c r="AL112" i="21"/>
  <c r="AL111" i="21"/>
  <c r="AL109" i="21"/>
  <c r="AJ120" i="21"/>
  <c r="AJ90" i="21"/>
  <c r="AJ61" i="21"/>
  <c r="AJ192" i="122"/>
  <c r="AS120" i="21"/>
  <c r="AS90" i="21"/>
  <c r="AS61" i="21"/>
  <c r="AS192" i="122"/>
  <c r="AK120" i="21"/>
  <c r="AK90" i="21"/>
  <c r="AK61" i="21"/>
  <c r="AK192" i="122"/>
  <c r="AX184" i="122"/>
  <c r="AN214" i="122"/>
  <c r="AN213" i="122"/>
  <c r="AJ213" i="122"/>
  <c r="AJ214" i="122"/>
  <c r="AV105" i="21"/>
  <c r="AQ108" i="21"/>
  <c r="AQ26" i="122"/>
  <c r="AL105" i="21"/>
  <c r="AL16" i="122"/>
  <c r="AV115" i="21"/>
  <c r="AQ46" i="122"/>
  <c r="AW183" i="122"/>
  <c r="AW184" i="122"/>
  <c r="AW188" i="122"/>
  <c r="AR188" i="122"/>
  <c r="AR184" i="122"/>
  <c r="AR183" i="122"/>
  <c r="AM183" i="122"/>
  <c r="AM184" i="122"/>
  <c r="AM188" i="122"/>
  <c r="AV116" i="21"/>
  <c r="AV66" i="122"/>
  <c r="AX65" i="122"/>
  <c r="AQ96" i="122"/>
  <c r="AQ99" i="21"/>
  <c r="AL98" i="21"/>
  <c r="AV103" i="21"/>
  <c r="AL56" i="122"/>
  <c r="BA56" i="122"/>
  <c r="AV98" i="21"/>
  <c r="AQ76" i="122"/>
  <c r="AL100" i="21"/>
  <c r="AL106" i="122"/>
  <c r="AL116" i="21"/>
  <c r="BA96" i="122"/>
  <c r="BA95" i="122"/>
  <c r="BA115" i="122"/>
  <c r="BA116" i="122"/>
  <c r="AQ114" i="21"/>
  <c r="AV119" i="21"/>
  <c r="AV60" i="21"/>
  <c r="AV182" i="122"/>
  <c r="AX213" i="122"/>
  <c r="AX214" i="122"/>
  <c r="AX35" i="122"/>
  <c r="AV36" i="122"/>
  <c r="AQ116" i="21"/>
  <c r="AQ66" i="122"/>
  <c r="AL101" i="21"/>
  <c r="AL126" i="122"/>
  <c r="AV16" i="122"/>
  <c r="AL107" i="21"/>
  <c r="AR214" i="122"/>
  <c r="AR213" i="122"/>
  <c r="BA36" i="122"/>
  <c r="AV106" i="122"/>
  <c r="AX105" i="122"/>
  <c r="AV100" i="21"/>
  <c r="AQ103" i="21"/>
  <c r="AL46" i="122"/>
  <c r="AL106" i="21"/>
  <c r="AL114" i="21"/>
  <c r="AK188" i="122"/>
  <c r="AK184" i="122"/>
  <c r="AK183" i="122"/>
  <c r="BA106" i="122"/>
  <c r="AV166" i="122"/>
  <c r="AX165" i="122"/>
  <c r="AV106" i="21"/>
  <c r="AV102" i="21"/>
  <c r="AQ126" i="122"/>
  <c r="AQ101" i="21"/>
  <c r="AL66" i="122"/>
  <c r="AI188" i="122"/>
  <c r="AI184" i="122"/>
  <c r="AI183" i="122"/>
  <c r="AZ184" i="122"/>
  <c r="AP213" i="122"/>
  <c r="AP214" i="122"/>
  <c r="BA126" i="122"/>
  <c r="BA125" i="122"/>
  <c r="BA136" i="122"/>
  <c r="BA135" i="122"/>
  <c r="AV107" i="21"/>
  <c r="AQ6" i="122"/>
  <c r="AL115" i="21"/>
  <c r="H120" i="24"/>
  <c r="H195" i="122"/>
  <c r="V196" i="122"/>
  <c r="V197" i="122"/>
  <c r="X196" i="122"/>
  <c r="AA197" i="122"/>
  <c r="F197" i="122"/>
  <c r="F196" i="122"/>
  <c r="O196" i="122"/>
  <c r="O197" i="122"/>
  <c r="D196" i="122"/>
  <c r="D197" i="122"/>
  <c r="I197" i="122"/>
  <c r="I196" i="122"/>
  <c r="K196" i="122"/>
  <c r="K197" i="122"/>
  <c r="E196" i="122"/>
  <c r="E197" i="122"/>
  <c r="N197" i="122"/>
  <c r="N196" i="122"/>
  <c r="L197" i="122"/>
  <c r="L196" i="122"/>
  <c r="U197" i="122"/>
  <c r="U196" i="122"/>
  <c r="Z197" i="122"/>
  <c r="Q196" i="122"/>
  <c r="Q197" i="122"/>
  <c r="W120" i="24"/>
  <c r="W61" i="24"/>
  <c r="W195" i="122"/>
  <c r="AB61" i="24"/>
  <c r="M120" i="24"/>
  <c r="M61" i="24"/>
  <c r="M195" i="122"/>
  <c r="T196" i="122"/>
  <c r="T197" i="122"/>
  <c r="Y197" i="122"/>
  <c r="S196" i="122"/>
  <c r="S197" i="122"/>
  <c r="X197" i="122"/>
  <c r="J197" i="122"/>
  <c r="J196" i="122"/>
  <c r="R61" i="24"/>
  <c r="R120" i="24"/>
  <c r="R195" i="122"/>
  <c r="P196" i="122"/>
  <c r="P197" i="122"/>
  <c r="G197" i="122"/>
  <c r="G196" i="122"/>
  <c r="G28" i="81"/>
  <c r="F28" i="81"/>
  <c r="G30" i="81"/>
  <c r="F30" i="81"/>
  <c r="G28" i="83"/>
  <c r="F28" i="83"/>
  <c r="G30" i="83"/>
  <c r="H31" i="83"/>
  <c r="BA29" i="24"/>
  <c r="I31" i="83"/>
  <c r="J31" i="81"/>
  <c r="BA29" i="21"/>
  <c r="M197" i="122" l="1"/>
  <c r="AV214" i="122"/>
  <c r="I31" i="81"/>
  <c r="H31" i="81"/>
  <c r="J31" i="83"/>
  <c r="AQ214" i="122"/>
  <c r="AQ188" i="122"/>
  <c r="AQ184" i="122"/>
  <c r="BA214" i="122"/>
  <c r="AY194" i="122"/>
  <c r="AT194" i="122"/>
  <c r="AT198" i="122"/>
  <c r="AT193" i="122"/>
  <c r="AP193" i="122"/>
  <c r="AP194" i="122"/>
  <c r="AP198" i="122"/>
  <c r="AW194" i="122"/>
  <c r="AX193" i="122"/>
  <c r="AW193" i="122"/>
  <c r="AW198" i="122"/>
  <c r="AR198" i="122"/>
  <c r="AR193" i="122"/>
  <c r="AR194" i="122"/>
  <c r="AO194" i="122"/>
  <c r="AO193" i="122"/>
  <c r="AO198" i="122"/>
  <c r="AL188" i="122"/>
  <c r="AL184" i="122"/>
  <c r="AV188" i="122"/>
  <c r="AV184" i="122"/>
  <c r="AL120" i="21"/>
  <c r="AL61" i="21"/>
  <c r="AL192" i="122"/>
  <c r="BA184" i="122"/>
  <c r="AQ120" i="21"/>
  <c r="AQ61" i="21"/>
  <c r="AQ192" i="122"/>
  <c r="AU198" i="122"/>
  <c r="AU193" i="122"/>
  <c r="AU194" i="122"/>
  <c r="AZ194" i="122"/>
  <c r="AV120" i="21"/>
  <c r="AV61" i="21"/>
  <c r="AV192" i="122"/>
  <c r="AK193" i="122"/>
  <c r="AK198" i="122"/>
  <c r="AK194" i="122"/>
  <c r="AS193" i="122"/>
  <c r="AS198" i="122"/>
  <c r="AS194" i="122"/>
  <c r="AX194" i="122"/>
  <c r="AJ193" i="122"/>
  <c r="AJ198" i="122"/>
  <c r="AJ194" i="122"/>
  <c r="AH198" i="122"/>
  <c r="AH194" i="122"/>
  <c r="AH193" i="122"/>
  <c r="AI194" i="122"/>
  <c r="AI193" i="122"/>
  <c r="AI198" i="122"/>
  <c r="AM198" i="122"/>
  <c r="AM193" i="122"/>
  <c r="AM194" i="122"/>
  <c r="AN194" i="122"/>
  <c r="AN193" i="122"/>
  <c r="AN198" i="122"/>
  <c r="BA246" i="122"/>
  <c r="BA245" i="122" s="1"/>
  <c r="BA232" i="122"/>
  <c r="BA231" i="122" s="1"/>
  <c r="BA239" i="122"/>
  <c r="BA238" i="122" s="1"/>
  <c r="BA260" i="122"/>
  <c r="BA259" i="122" s="1"/>
  <c r="BA253" i="122"/>
  <c r="BA252" i="122" s="1"/>
  <c r="BA225" i="122"/>
  <c r="BA224" i="122" s="1"/>
  <c r="W197" i="122"/>
  <c r="AB197" i="122"/>
  <c r="R197" i="122"/>
  <c r="G31" i="83"/>
  <c r="F31" i="83"/>
  <c r="G31" i="81"/>
  <c r="F31" i="81"/>
  <c r="D13" i="71"/>
  <c r="D12" i="71"/>
  <c r="D11" i="71"/>
  <c r="D10" i="71"/>
  <c r="D9" i="71"/>
  <c r="D8" i="71"/>
  <c r="D7" i="71"/>
  <c r="D6" i="71"/>
  <c r="D5" i="71"/>
  <c r="D4" i="71"/>
  <c r="H12" i="82" l="1"/>
  <c r="H11" i="82"/>
  <c r="H14" i="82" s="1"/>
  <c r="AQ198" i="122"/>
  <c r="AQ194" i="122"/>
  <c r="AL198" i="122"/>
  <c r="AL194" i="122"/>
  <c r="AV194" i="122"/>
  <c r="AV198" i="122"/>
  <c r="BA194" i="122"/>
  <c r="F10" i="82"/>
  <c r="F12" i="82"/>
  <c r="F11" i="82"/>
  <c r="G14" i="82"/>
  <c r="F14" i="82"/>
  <c r="F9" i="82"/>
</calcChain>
</file>

<file path=xl/sharedStrings.xml><?xml version="1.0" encoding="utf-8"?>
<sst xmlns="http://schemas.openxmlformats.org/spreadsheetml/2006/main" count="3810" uniqueCount="956">
  <si>
    <t>ISIC Rev.4</t>
  </si>
  <si>
    <t>Economic Activity</t>
  </si>
  <si>
    <t>التغير النسبي</t>
  </si>
  <si>
    <t>Percentage change</t>
  </si>
  <si>
    <t>النشاط الاقتصادي</t>
  </si>
  <si>
    <t>Q1*</t>
  </si>
  <si>
    <t>Q-o-Q</t>
  </si>
  <si>
    <t>Y-o-Y</t>
  </si>
  <si>
    <t>A</t>
  </si>
  <si>
    <t>Agriculture, forestry and fishing</t>
  </si>
  <si>
    <t>الزراعة والحراجة وصيد الأسماك</t>
  </si>
  <si>
    <t>الف</t>
  </si>
  <si>
    <t>B</t>
  </si>
  <si>
    <t>Mining and quarrying</t>
  </si>
  <si>
    <t>التعدين واستغلال المحاجر</t>
  </si>
  <si>
    <t>باء</t>
  </si>
  <si>
    <t>C</t>
  </si>
  <si>
    <t>Manufacturing</t>
  </si>
  <si>
    <t>الصناعة التحويلية</t>
  </si>
  <si>
    <t>جيم</t>
  </si>
  <si>
    <t>D + E</t>
  </si>
  <si>
    <t>Electricity, gas, steam and air conditioning supply; Water supply, sewerage, waste management and remediation activities</t>
  </si>
  <si>
    <t>F</t>
  </si>
  <si>
    <t>Construction</t>
  </si>
  <si>
    <t>التشييد</t>
  </si>
  <si>
    <t>واو</t>
  </si>
  <si>
    <t>G</t>
  </si>
  <si>
    <t>Wholesale and retail trade; repair of motor vehicles and motorcycles</t>
  </si>
  <si>
    <t>تجارة الجملة والتجزئة؛ إصلاح المركبات ذات المحركات والدراجات النارية</t>
  </si>
  <si>
    <t>زاي</t>
  </si>
  <si>
    <t>H</t>
  </si>
  <si>
    <t>Transportation and storage</t>
  </si>
  <si>
    <t>النقل والتخزين</t>
  </si>
  <si>
    <t>حاء</t>
  </si>
  <si>
    <t>I</t>
  </si>
  <si>
    <t>Accommodation and food service activities</t>
  </si>
  <si>
    <t>أنشطة خدمات الإقامة والطعام</t>
  </si>
  <si>
    <t>طاء</t>
  </si>
  <si>
    <t>J</t>
  </si>
  <si>
    <t>Information and communication</t>
  </si>
  <si>
    <t>المعلومات والاتصالات</t>
  </si>
  <si>
    <t>ياء</t>
  </si>
  <si>
    <t>K</t>
  </si>
  <si>
    <t>Financial and insurance activities</t>
  </si>
  <si>
    <t>الأنشطة المالية وأنشطة التأمين</t>
  </si>
  <si>
    <t>كاف</t>
  </si>
  <si>
    <t>L</t>
  </si>
  <si>
    <t>Real estate activities</t>
  </si>
  <si>
    <t>الأنشطة العقارية</t>
  </si>
  <si>
    <t>لام</t>
  </si>
  <si>
    <t>O</t>
  </si>
  <si>
    <t>Public administration; compulsory social security</t>
  </si>
  <si>
    <t>سين</t>
  </si>
  <si>
    <t>P</t>
  </si>
  <si>
    <t>عين</t>
  </si>
  <si>
    <t>Q</t>
  </si>
  <si>
    <t>فاء</t>
  </si>
  <si>
    <t>R + S</t>
  </si>
  <si>
    <t>T</t>
  </si>
  <si>
    <t>Activities of households as employers; undifferentiated goods- and services-producing activities of households for own use</t>
  </si>
  <si>
    <t>أنشطة الأُسَر المعيشية التي تستخدم أفراداً؛ وأنشطة الأُسَر المعيشية في إنتاج سلع وخدمات غير مميَّزة لاستعمالها الخاص</t>
  </si>
  <si>
    <t>Financial Services Indirectly Measured (FISIM)</t>
  </si>
  <si>
    <t>الخدمات المالية المقاسة بصورة غير مباشرة</t>
  </si>
  <si>
    <t>Import duties</t>
  </si>
  <si>
    <t>رسوم الاستيراد</t>
  </si>
  <si>
    <t>Gross Domestic Product</t>
  </si>
  <si>
    <t>الناتج المحلي الاجمالي</t>
  </si>
  <si>
    <t>Memorandum item</t>
  </si>
  <si>
    <t>Q3-16</t>
  </si>
  <si>
    <t>Q4-16</t>
  </si>
  <si>
    <t>Q1-17</t>
  </si>
  <si>
    <t>Q2-17</t>
  </si>
  <si>
    <t>Q3-17</t>
  </si>
  <si>
    <t>Q4-17</t>
  </si>
  <si>
    <t>AT CURRENT PRICES</t>
  </si>
  <si>
    <t xml:space="preserve">بالأسعار  الجارية </t>
  </si>
  <si>
    <t>Percentage change Q-o-Q</t>
  </si>
  <si>
    <t>Percentage change Y-o-Y</t>
  </si>
  <si>
    <t>AT CONSTANT (2013=100) PRICES</t>
  </si>
  <si>
    <t>التغير النسبي (سنوي)</t>
  </si>
  <si>
    <t>غير التعدين واستغلال المحاجر</t>
  </si>
  <si>
    <t>التغير النسبي (ربعي)</t>
  </si>
  <si>
    <t>Q3-18</t>
  </si>
  <si>
    <t>Q1-18</t>
  </si>
  <si>
    <t>Q2-18</t>
  </si>
  <si>
    <t>Q1-19</t>
  </si>
  <si>
    <t>دال +هاء</t>
  </si>
  <si>
    <t xml:space="preserve">الإدارة العامة والضمان الاجتماعي الالزامي </t>
  </si>
  <si>
    <t>إمدادات الكهرباء والغاز والبخار وتكييف الهواء , إمدادات المياه وأنشطة الصرف وإدارة النفايات ومعالجتها</t>
  </si>
  <si>
    <t>Education (1)</t>
  </si>
  <si>
    <t>التعليم(1)</t>
  </si>
  <si>
    <t>Human health and social work activities (1)</t>
  </si>
  <si>
    <t>الأنشطة في مجال صحة الإنسان والعمل الاجتماعي(1)</t>
  </si>
  <si>
    <t>الفنون والترفيه والتسلية  ,أنشطة الخدمات الأخرى(1)</t>
  </si>
  <si>
    <t>صاد+قاف</t>
  </si>
  <si>
    <t>راء</t>
  </si>
  <si>
    <t>Non Mining and quarrying</t>
  </si>
  <si>
    <t>انشطة اخرى غير التعدين واستغلال المحاجر</t>
  </si>
  <si>
    <r>
      <t xml:space="preserve">Arts, entertainment and recreation. Other service activities </t>
    </r>
    <r>
      <rPr>
        <vertAlign val="superscript"/>
        <sz val="8"/>
        <rFont val="Arial"/>
        <family val="2"/>
      </rPr>
      <t>(1)</t>
    </r>
  </si>
  <si>
    <r>
      <t xml:space="preserve">General Government activities </t>
    </r>
    <r>
      <rPr>
        <vertAlign val="superscript"/>
        <sz val="8"/>
        <rFont val="Arial"/>
        <family val="2"/>
      </rPr>
      <t>(2)</t>
    </r>
  </si>
  <si>
    <r>
      <t>أنشطة الحكومة العامة</t>
    </r>
    <r>
      <rPr>
        <b/>
        <vertAlign val="superscript"/>
        <sz val="10"/>
        <rFont val="Arial"/>
        <family val="2"/>
      </rPr>
      <t>(2)</t>
    </r>
  </si>
  <si>
    <t>Planning and Statistics Authority</t>
  </si>
  <si>
    <t>جهاز التخطيط و الإحصاء</t>
  </si>
  <si>
    <t>Code</t>
  </si>
  <si>
    <t>Year
2011</t>
  </si>
  <si>
    <t>Year
2012</t>
  </si>
  <si>
    <t>Year
2013</t>
  </si>
  <si>
    <t>Year
2014</t>
  </si>
  <si>
    <t>Year
2015</t>
  </si>
  <si>
    <t>Year
2016</t>
  </si>
  <si>
    <t>Public administration and defence; compulsory social security</t>
  </si>
  <si>
    <r>
      <t>Education</t>
    </r>
    <r>
      <rPr>
        <vertAlign val="superscript"/>
        <sz val="11"/>
        <rFont val="Calibri"/>
        <family val="2"/>
        <scheme val="minor"/>
      </rPr>
      <t>(1)</t>
    </r>
  </si>
  <si>
    <r>
      <t>التعليم</t>
    </r>
    <r>
      <rPr>
        <vertAlign val="superscript"/>
        <sz val="11"/>
        <rFont val="Calibri"/>
        <family val="2"/>
        <scheme val="minor"/>
      </rPr>
      <t>(1)</t>
    </r>
  </si>
  <si>
    <r>
      <t>Human health and social work activities</t>
    </r>
    <r>
      <rPr>
        <vertAlign val="superscript"/>
        <sz val="11"/>
        <rFont val="Calibri"/>
        <family val="2"/>
        <scheme val="minor"/>
      </rPr>
      <t>(1)</t>
    </r>
  </si>
  <si>
    <r>
      <t>الأنشطة في مجال صحة الإنسان والعمل الاجتماعي</t>
    </r>
    <r>
      <rPr>
        <vertAlign val="superscript"/>
        <sz val="11"/>
        <rFont val="Calibri"/>
        <family val="2"/>
        <scheme val="minor"/>
      </rPr>
      <t>(1)</t>
    </r>
  </si>
  <si>
    <t>R+S</t>
  </si>
  <si>
    <r>
      <t>Arts, entertainment and recreation; Other service activities</t>
    </r>
    <r>
      <rPr>
        <vertAlign val="superscript"/>
        <sz val="11"/>
        <rFont val="Calibri"/>
        <family val="2"/>
        <scheme val="minor"/>
      </rPr>
      <t>(1)</t>
    </r>
  </si>
  <si>
    <r>
      <t>الفنون والترفيه والتسلية  ,أنشطة الخدمات الأخرى</t>
    </r>
    <r>
      <rPr>
        <vertAlign val="superscript"/>
        <sz val="11"/>
        <rFont val="Calibri"/>
        <family val="2"/>
        <scheme val="minor"/>
      </rPr>
      <t>(1)</t>
    </r>
  </si>
  <si>
    <t>Fisim</t>
  </si>
  <si>
    <t>D21</t>
  </si>
  <si>
    <r>
      <t>General Government activities</t>
    </r>
    <r>
      <rPr>
        <vertAlign val="superscript"/>
        <sz val="10"/>
        <color theme="1"/>
        <rFont val="Calibri"/>
        <family val="2"/>
        <scheme val="minor"/>
      </rPr>
      <t>(2)</t>
    </r>
  </si>
  <si>
    <r>
      <t>أنشطة الحكومة العامة</t>
    </r>
    <r>
      <rPr>
        <vertAlign val="superscript"/>
        <sz val="10"/>
        <color theme="1"/>
        <rFont val="Calibri"/>
        <family val="2"/>
        <scheme val="minor"/>
      </rPr>
      <t>(2)</t>
    </r>
  </si>
  <si>
    <t>* Revised</t>
  </si>
  <si>
    <t>* أرقام أولية</t>
  </si>
  <si>
    <t>** Provisional/Preliminary</t>
  </si>
  <si>
    <t>** أرقام مراجعة</t>
  </si>
  <si>
    <t>(1) Includes the activity of the General Government and the corporation sector.</t>
  </si>
  <si>
    <t xml:space="preserve">(1)  يشمل انشطة الحكومة العامة وقطاع المؤسسات </t>
  </si>
  <si>
    <t>(2) Includes all government economic activities: Public administration (O),Education (P), Human health (Q), and Arts, entertainment and recreation. Other service activities (R+S).</t>
  </si>
  <si>
    <t xml:space="preserve"> (2)  يشمل جميع انشطة الحكومة : الادارة العامة (سين) و التعليم (عين) والصحة (فاء) والفنون والترفيه والتسلية,أنشطة الخدمات الأخرى  (صاد+قاف)</t>
  </si>
  <si>
    <t>عنصر توضيحي</t>
  </si>
  <si>
    <r>
      <t xml:space="preserve">بالأسعار الثابتة </t>
    </r>
    <r>
      <rPr>
        <b/>
        <sz val="8"/>
        <color theme="1"/>
        <rFont val="Calibri"/>
        <family val="2"/>
        <scheme val="minor"/>
      </rPr>
      <t>لسنة الأساس (2013=100)</t>
    </r>
  </si>
  <si>
    <t>Q1-11</t>
  </si>
  <si>
    <t>Q2-11</t>
  </si>
  <si>
    <t>Q3-11</t>
  </si>
  <si>
    <t>Q4-11</t>
  </si>
  <si>
    <t>Q1-12</t>
  </si>
  <si>
    <t>Q2-12</t>
  </si>
  <si>
    <t>Q3-12</t>
  </si>
  <si>
    <t>Q4-12</t>
  </si>
  <si>
    <t>Q1-13</t>
  </si>
  <si>
    <t>Q2-13</t>
  </si>
  <si>
    <t>Q3-13</t>
  </si>
  <si>
    <t>Q4-13</t>
  </si>
  <si>
    <t>Q1-14</t>
  </si>
  <si>
    <t>Q2-14</t>
  </si>
  <si>
    <t>Q3-14</t>
  </si>
  <si>
    <t>Q4-14</t>
  </si>
  <si>
    <t>Q1-15</t>
  </si>
  <si>
    <t>Q2-15</t>
  </si>
  <si>
    <t>Q3-15</t>
  </si>
  <si>
    <t>Q4-15</t>
  </si>
  <si>
    <t>Q1-16</t>
  </si>
  <si>
    <t>Q2-16</t>
  </si>
  <si>
    <t>Q4-18</t>
  </si>
  <si>
    <t>Q2-19</t>
  </si>
  <si>
    <t>Q3-19</t>
  </si>
  <si>
    <t>Q4-19</t>
  </si>
  <si>
    <t>الزراعة والحراجة وصيد الأسماك (القسم ألف في التنقيح الرابع)</t>
  </si>
  <si>
    <t>Agriculture, forestry and fishing  (ISIC Rev.4, section A)</t>
  </si>
  <si>
    <t>Mining and quarrying (ISIC Rev.4, section B)</t>
  </si>
  <si>
    <t>التعدين واستغلال المحاجر (القسم باء في التنقيح الرابع)</t>
  </si>
  <si>
    <t>Manufacturing (ISIC Rev.4, section C)</t>
  </si>
  <si>
    <t>Electricity, gas, steam and air conditioning supply; Water supply, sewerage, waste management and remediation activities (ISIC Rev.4, section D+E)</t>
  </si>
  <si>
    <t>إمدادات الكهرباء والغاز والبخار وتكييف الهواء , إمدادات المياه وأنشطة الصرف وإدارة النفايات ومعالجتها (القسم دال +هاء في التنقيح الرابع)</t>
  </si>
  <si>
    <t>التشييد (القسم واو في التنقيح الرابع)</t>
  </si>
  <si>
    <t>Construction (ISIC Rev.4, section F)</t>
  </si>
  <si>
    <t>تجارة الجملة والتجزئة؛ إصلاح المركبات ذات المحركات والدراجات النارية (القسم زاي في التنقيح الرابع)</t>
  </si>
  <si>
    <t>Wholesale and retail trade; repair of motor vehicles and motorcycles (ISIC Rev.4, section G)</t>
  </si>
  <si>
    <t>النقل والتخزين (القسم حاء في التنقيح الرابع)</t>
  </si>
  <si>
    <t>Transportation and storage (ISIC Rev.4, section H)</t>
  </si>
  <si>
    <t>Accommodation and food service activities (ISIC Rev.4, section I)</t>
  </si>
  <si>
    <t>أنشطة خدمات الإقامة والطعام (القسم طاء في التنقيح الرابع)</t>
  </si>
  <si>
    <t>Information and communication (ISIC Rev.4, section J)</t>
  </si>
  <si>
    <t>المعلومات والاتصالات (القسم ياء في التنقيح الرابع)</t>
  </si>
  <si>
    <t>Financial and insurance activities (ISIC Rev.4, section K)</t>
  </si>
  <si>
    <t>الأنشطة المالية وأنشطة التأمين (القسم كاف في التنقيح الرابع)</t>
  </si>
  <si>
    <t>Real estate activities (ISIC Rev.4, section L)</t>
  </si>
  <si>
    <t>الأنشطة العقارية (القسم لام في التنقيح الرابع)</t>
  </si>
  <si>
    <t>Public administration; compulsory social security (ISIC Rev.4, section O)</t>
  </si>
  <si>
    <t>الإدارة العامة والضمان الاجتماعي الالزامي  (القسم سين في التنقيح الرابع)</t>
  </si>
  <si>
    <t>Activities of households as employers; undifferentiated goods- and services-producing activities of households for own use (ISIC Rev.4, section T)</t>
  </si>
  <si>
    <t>أنشطة الأُسَر المعيشية التي تستخدم أفراداً؛ وأنشطة الأُسَر المعيشية في إنتاج سلع وخدمات غير مميَّزة لاستعمالها الخاص (القسم راء في التنقيح الرابع)</t>
  </si>
  <si>
    <t>Expenditure Components</t>
  </si>
  <si>
    <t>البيان</t>
  </si>
  <si>
    <t>Household Consumption Expenditure</t>
  </si>
  <si>
    <t>الإنفاق الاستهلاكي النهائي للأسر المعيشية</t>
  </si>
  <si>
    <t>Government Final Consumption Expenditure</t>
  </si>
  <si>
    <t>الإنفاق الاستهلاكي النهائي للحكومة</t>
  </si>
  <si>
    <t>Exports (goods and services)-[F.O.B]</t>
  </si>
  <si>
    <t>الصادرات (السلع والخدمات) – (فوب)</t>
  </si>
  <si>
    <t>Imports (goods and services)-[F.O.B]</t>
  </si>
  <si>
    <t>الواردات (السلع والخدمات) – (فوب)</t>
  </si>
  <si>
    <t>الناتج المحلي الإجمالي</t>
  </si>
  <si>
    <t>(1) Includes Statistical discrepancy</t>
  </si>
  <si>
    <t>(1) يتضمن فروق إحصائية</t>
  </si>
  <si>
    <t xml:space="preserve">النسبة المئوية من الناتج المحلي الاجمالي </t>
  </si>
  <si>
    <t xml:space="preserve"> الناتج المحلي الإجمالي بالأسعار الجارية</t>
  </si>
  <si>
    <t>GROSS DOMESTIC PRODUCT CURRENT PRICES</t>
  </si>
  <si>
    <t>إجمالي تكوين رأس المال(1)</t>
  </si>
  <si>
    <t>Gross Capital Formation (1)</t>
  </si>
  <si>
    <t>Percent of Total GDP</t>
  </si>
  <si>
    <t>Professional, scientific and technical activities &amp; Administrative and support service activities (ISIC Rev.4, section M+N)</t>
  </si>
  <si>
    <t>الأنشطة المهنية والعلمية والتقنية و أنشطة الخدمات الإدارية وخدمات الدعم (القسم ميم+نون في التنقيح الرابع)</t>
  </si>
  <si>
    <t>الصناعة التحويلية (القسم جيم في التنقيح الرابع)</t>
  </si>
  <si>
    <t>الربع الأول</t>
  </si>
  <si>
    <t xml:space="preserve"> تقريرالتقديرات الربعية للناتج المحلي الاجمالي حسب النشاط الاقتصادي ومكونات الانفاق للاقتصاد القطري</t>
  </si>
  <si>
    <t>www.psa.gov.qa</t>
  </si>
  <si>
    <t>Preface</t>
  </si>
  <si>
    <t>تقديم</t>
  </si>
  <si>
    <t xml:space="preserve"> </t>
  </si>
  <si>
    <t>وبهذه المناسبة يتقدم جهاز التخطيط و الإحصاء  بوافر الشكر  والتقدير لكل من  الوزارات والإدارات و مصرف قطر المركزي ومؤسسة قطر للبترول وكل الجهات التي تعاونت ووفرت البيانات اللازمة لإعداد إحصاءات الحسابات الوطنية. كما نؤكد أننا نرحب بأية مقترحات يتقدم بها المستخدمون والتي من شأنها تحسين مضمون هذه النشرة وأسلوب عرضها.</t>
  </si>
  <si>
    <t>And Allah grants success</t>
  </si>
  <si>
    <t>والله ولي التوفيق،،،</t>
  </si>
  <si>
    <t>الدكتور / صالح بن محمد النابت</t>
  </si>
  <si>
    <t>Presedent of Planning and Statistics Authority</t>
  </si>
  <si>
    <t>رئيس جهاز التخطيــــــط و الإحصـــــــاء</t>
  </si>
  <si>
    <t>Introduction</t>
  </si>
  <si>
    <t>مقدمة</t>
  </si>
  <si>
    <t>Symbols Used</t>
  </si>
  <si>
    <t>الرموز المستخدمة</t>
  </si>
  <si>
    <t>Description</t>
  </si>
  <si>
    <t xml:space="preserve">الرمز </t>
  </si>
  <si>
    <t>الوصف</t>
  </si>
  <si>
    <t xml:space="preserve">Symbol </t>
  </si>
  <si>
    <t>Nil or negligible</t>
  </si>
  <si>
    <t>-</t>
  </si>
  <si>
    <t>الكمية صفر و مقاربة الى الصفر</t>
  </si>
  <si>
    <t>Not available</t>
  </si>
  <si>
    <t>..</t>
  </si>
  <si>
    <t xml:space="preserve">غير متوفر </t>
  </si>
  <si>
    <t xml:space="preserve">Not applicable </t>
  </si>
  <si>
    <t>--</t>
  </si>
  <si>
    <t xml:space="preserve">لا ينطبق </t>
  </si>
  <si>
    <t xml:space="preserve">Under preparation </t>
  </si>
  <si>
    <t>x</t>
  </si>
  <si>
    <t>بيانات تحت الإعداد</t>
  </si>
  <si>
    <t>**</t>
  </si>
  <si>
    <t>أرقام أولية</t>
  </si>
  <si>
    <t>*</t>
  </si>
  <si>
    <t>أرقام مراجعة</t>
  </si>
  <si>
    <t>Change over corresponding period of previous year</t>
  </si>
  <si>
    <t>Change over previous quarter</t>
  </si>
  <si>
    <t>First quarter 2020 on June 30, 2020</t>
  </si>
  <si>
    <t>الربع الأول 2020 في 30 يونيو 2020</t>
  </si>
  <si>
    <t>The second quarter 2020 on September 30, 2020</t>
  </si>
  <si>
    <t>الربع الثاني 2020 في 30 سبتمبر 2020</t>
  </si>
  <si>
    <t>The third quarter 2020 on December 30, 2020</t>
  </si>
  <si>
    <t>الربع الثالث 2020 في 30 ديسمبر 2020</t>
  </si>
  <si>
    <t>Fourth quarter 2020 on March 30, 2021</t>
  </si>
  <si>
    <t>الربع الرابع 2020 في 30 مارس 2021</t>
  </si>
  <si>
    <t>Contents</t>
  </si>
  <si>
    <t>المحتويات</t>
  </si>
  <si>
    <t>Item</t>
  </si>
  <si>
    <t>رقم الصفحة</t>
  </si>
  <si>
    <t>Page No.</t>
  </si>
  <si>
    <t>Symbols used</t>
  </si>
  <si>
    <t>Concepts and Definitions</t>
  </si>
  <si>
    <t xml:space="preserve"> المفاهيم والتعاريف </t>
  </si>
  <si>
    <t>Methodology</t>
  </si>
  <si>
    <t xml:space="preserve"> المنهجية  </t>
  </si>
  <si>
    <t xml:space="preserve"> Concepts and Definitions </t>
  </si>
  <si>
    <t>مفاهيم وتعاريف</t>
  </si>
  <si>
    <t>ويجري الإعداد لجمع تقديرات الناتج المحلي الإجمالي السنوي حسب النشاط الاقتصادي ومكونات الإنفاق (بالأسعار الجارية والثابتة).</t>
  </si>
  <si>
    <t xml:space="preserve"> Excluded are illegal activities (prostitution, drugs and narcotics)</t>
  </si>
  <si>
    <t>تستثنى الأنشطة غير المشروعة (مثل الدعارة والمخدرات)</t>
  </si>
  <si>
    <t>خدمات الوساطة المالية المقاسة بصورة غير مباشرة والرسوم على المستوردات هي تعديلات تُجرى للحصول على الناتج المحلي الإجمالي.</t>
  </si>
  <si>
    <t>القطاعات المؤسسية هي (1) المالية، (2) الشركات غير المالية، (3) الحكومة العامة، (4) الأسر المعيشية. وتدرج المؤسسات غير الهادفة للربح وتخدم الأسر المعيشية حاليًا في القطاع المنزلي.</t>
  </si>
  <si>
    <t xml:space="preserve">Output and value added are valued at producer’s prices. </t>
  </si>
  <si>
    <t>Transactions between establishments within the same enterprise are recorded on a gross basis. Transactions within the same establishment are recorded on a net basis.</t>
  </si>
  <si>
    <t xml:space="preserve">تسجل المعاملات بين المنشآت ضمن نفس المؤسسة على أساس إجمالي. وتسجل المعاملات ضمن المنشأة نفسها على أساس صافي. </t>
  </si>
  <si>
    <t>Income approach: GDP using the income approach is not compiled independently. GDP obtained using the production approach is broken down by the three cost components: (i) Compensation of employees, (ii) Taxes net of subsidies and (iii) Gross operating surplus.</t>
  </si>
  <si>
    <t xml:space="preserve">طريقة الدخل: لا يتم جمع الناتج المحلي الإجمالي باستخدام طريقة الدخل بشكل مستقل. ويصنف الناتج المحلي الإجمالي التي تم الحصول عليه باستخدام طريقة الإنتاج حسب عناصر التكاليف الثلاثة: (1) أجور العاملين، (2) الضرائب بعد خصم الدعم، (3) فائض التشغيل الإجمالي. </t>
  </si>
  <si>
    <r>
      <rPr>
        <b/>
        <sz val="11"/>
        <rFont val="Calibri"/>
        <family val="2"/>
        <scheme val="minor"/>
      </rPr>
      <t>الزراعة والحراجة وصيد الأسماك</t>
    </r>
    <r>
      <rPr>
        <sz val="11"/>
        <rFont val="Calibri"/>
        <family val="2"/>
        <scheme val="minor"/>
      </rPr>
      <t xml:space="preserve"> (الباب ألف من التنقيح الرابع ISIC ) :
يعتمد المؤشر على النمو السكاني في الدولة.
</t>
    </r>
  </si>
  <si>
    <r>
      <rPr>
        <b/>
        <sz val="11"/>
        <rFont val="Calibri"/>
        <family val="2"/>
        <scheme val="minor"/>
      </rPr>
      <t>الإدارة العامة والضمان الاجتماعي الالزامي</t>
    </r>
    <r>
      <rPr>
        <sz val="11"/>
        <rFont val="Calibri"/>
        <family val="2"/>
        <scheme val="minor"/>
      </rPr>
      <t xml:space="preserve"> (الباب سين من التنقيح الرابع- ISIC ) :
تعتمد المؤشرات على بيانات مالية الحكومة بما في ذلك النفقات الجارية والرأسمالية الحكومية.
</t>
    </r>
  </si>
  <si>
    <r>
      <rPr>
        <b/>
        <sz val="11"/>
        <rFont val="Calibri"/>
        <family val="2"/>
        <scheme val="minor"/>
      </rPr>
      <t xml:space="preserve">الفنون والترفيه والترويح؛ أنشطة الخدمات الأخرى </t>
    </r>
    <r>
      <rPr>
        <sz val="11"/>
        <rFont val="Calibri"/>
        <family val="2"/>
        <scheme val="minor"/>
      </rPr>
      <t xml:space="preserve">(الابواب صاد وقاف من التنقيح الرابع- ISIC ) :
تعتمد المؤشرات على نتائج مسح المؤشرات الاقتصادية الفصلي من حيث العمالة والأجور والرواتب والعائد من الإيرادات الخاصة بالخدمات الإجتماعية الأخرى.
</t>
    </r>
  </si>
  <si>
    <r>
      <rPr>
        <b/>
        <sz val="11"/>
        <rFont val="Calibri"/>
        <family val="2"/>
        <scheme val="minor"/>
      </rPr>
      <t>أنشطة الأُسَر المعيشية التي تستخدم أفراداً؛ وأنشطة الأُسَر المعيشية في إنتاج سلع وخدمات غير مميَّزة لاستعمالها الخاص</t>
    </r>
    <r>
      <rPr>
        <sz val="11"/>
        <rFont val="Calibri"/>
        <family val="2"/>
        <scheme val="minor"/>
      </rPr>
      <t xml:space="preserve"> (الباب راء من التنقيح الرابع- ISIC ) :
تعتمد المؤشرات على النمو السكاني ومؤشر أسعار المستهلك لخدمات الأسر المعيشية
</t>
    </r>
  </si>
  <si>
    <t>المنهجية</t>
  </si>
  <si>
    <t xml:space="preserve">Methodology for compilation of GDP by components of expenditure  </t>
  </si>
  <si>
    <t>منهجية جمع الناتج المحلي الإجمالي حسب مكونات الإنفاق</t>
  </si>
  <si>
    <t xml:space="preserve">المكونات الرئيسية الأربعة للناتج المحلي الإجمالي حسب الإنفاق هي: </t>
  </si>
  <si>
    <t xml:space="preserve"> صافي الصادرات (الصادرات ناقص مستوردات السلع والخدمات). </t>
  </si>
  <si>
    <t xml:space="preserve">الإنفاق الاستهلاكي النهائي للأسر المعيشية : </t>
  </si>
  <si>
    <t>Government final consumption expenditure</t>
  </si>
  <si>
    <t xml:space="preserve">الإنفاق الاستهلاكي النهائي للحكومة : </t>
  </si>
  <si>
    <t xml:space="preserve">Gross Capital Formation </t>
  </si>
  <si>
    <t xml:space="preserve">إجمالي تكوين رأس المال : </t>
  </si>
  <si>
    <t xml:space="preserve">Gross capital formation includes: </t>
  </si>
  <si>
    <t xml:space="preserve">يشمل إجمالي تكوين رأس المال ما يلي: </t>
  </si>
  <si>
    <t xml:space="preserve">ويشمل التغير في مستوى المخزونات: </t>
  </si>
  <si>
    <t>Finished goods.</t>
  </si>
  <si>
    <t xml:space="preserve">Goods for resale. </t>
  </si>
  <si>
    <t>Exports of goods and services</t>
  </si>
  <si>
    <t xml:space="preserve">صادرات السلع والخدمات : </t>
  </si>
  <si>
    <t>Imports of goods and services</t>
  </si>
  <si>
    <t xml:space="preserve">مستوردات السلع والخدمات : </t>
  </si>
  <si>
    <t xml:space="preserve"> عملية الاستيراد هي أي معاملة تتضمن انتقال سلع وخدمات من غير المقيمين إلى المقيمين. مصدر بيانات مستوردات السلع هو الهيئة العامة للجمارك وتقارير المصارف التجارية. والبيانات المستخدمة لهذا المكون متسقة مع إحصاءات ميزان المدفوعات الذي يعده مصرف قطر المركزي. 
ويجري حاليًا العمل على جمع مؤشرات أسعار الصادرات والمستوردات.
</t>
  </si>
  <si>
    <t xml:space="preserve">Education </t>
  </si>
  <si>
    <t xml:space="preserve">Arts, entertainment and recreation. Other service activities </t>
  </si>
  <si>
    <t>أنشطة الحكومة العامة</t>
  </si>
  <si>
    <t>Includes all government economic activities: Public administration (O),Education (P), Human health (Q), and Arts, entertainment and recreation. Other service activities (R+S).</t>
  </si>
  <si>
    <t>يشمل جميع انشطة الحكومة : الادارة العامة (سين) و التعليم (عين) والصحة (فاء) والفنون والترفيه والتسلية,أنشطة الخدمات الأخرى  (صاد+قاف)</t>
  </si>
  <si>
    <t>منهجية تقدير الناتج المحلي الاجمالي حسب النشاط الاقتصادي بالاسعار الثابتة</t>
  </si>
  <si>
    <t>Production analysis:</t>
  </si>
  <si>
    <t xml:space="preserve">تحليل الانتاج: </t>
  </si>
  <si>
    <t>تحليل الانفاق :</t>
  </si>
  <si>
    <t>Quarterly Estimates  and Components of Expenditure for Qatar Economy</t>
  </si>
  <si>
    <t xml:space="preserve">تقديرات الناتج المحلي الإجمالي الربعي حسب النشاط الاقتصادي بالأسعار  الجارية </t>
  </si>
  <si>
    <t>عناصر الإنفاق للناتج المحلي الإجمالي بالأسعار الجارية</t>
  </si>
  <si>
    <t>Tables :</t>
  </si>
  <si>
    <t>الجداول :</t>
  </si>
  <si>
    <t>HIGHLIGHTS</t>
  </si>
  <si>
    <t>عناوين رئيسية</t>
  </si>
  <si>
    <t xml:space="preserve">تقديرات الناتج المحلي الإجمالي الإسمي والحقيقي حسب النشاط الاقتصادي </t>
  </si>
  <si>
    <t>Nominal and Real GDP Estimates by Economic Activity</t>
  </si>
  <si>
    <t>سلسلة زمنية للناتج المحلي الإجمالي الربع سنوي حسب الإنفاق 2013 - 2020</t>
  </si>
  <si>
    <t>Gross Domistic Production</t>
  </si>
  <si>
    <t>D+E</t>
  </si>
  <si>
    <t xml:space="preserve">Real estate activities </t>
  </si>
  <si>
    <t>M+N</t>
  </si>
  <si>
    <t>ميم+نون</t>
  </si>
  <si>
    <t>Part III:</t>
  </si>
  <si>
    <t xml:space="preserve">Part II: </t>
  </si>
  <si>
    <t xml:space="preserve">Part I:  </t>
  </si>
  <si>
    <t xml:space="preserve">الجزء 3: </t>
  </si>
  <si>
    <t xml:space="preserve">الجزء 2: </t>
  </si>
  <si>
    <t xml:space="preserve">الجزء 1: </t>
  </si>
  <si>
    <t xml:space="preserve">Concepts and Definitions </t>
  </si>
  <si>
    <t>النطاق والتغطية</t>
  </si>
  <si>
    <t xml:space="preserve">Scope and Coverage </t>
  </si>
  <si>
    <t>Scope of the data</t>
  </si>
  <si>
    <t>Exceptions to coverage</t>
  </si>
  <si>
    <t>استثناءات التغطية</t>
  </si>
  <si>
    <t>Classification</t>
  </si>
  <si>
    <t>التصنيف</t>
  </si>
  <si>
    <t xml:space="preserve">Agriculture, forestry and fishing </t>
  </si>
  <si>
    <t xml:space="preserve">Mining and quarrying </t>
  </si>
  <si>
    <t xml:space="preserve">Manufacturing </t>
  </si>
  <si>
    <t xml:space="preserve">Electricity, gas, steam and air conditioning supply; Water supply, sewerage, waste management and remediation activities </t>
  </si>
  <si>
    <t xml:space="preserve">Wholesale and retail trade; repair of motor vehicles and motorcycles </t>
  </si>
  <si>
    <t xml:space="preserve">Transportation and storage </t>
  </si>
  <si>
    <t xml:space="preserve">Accommodation and food service activities </t>
  </si>
  <si>
    <t xml:space="preserve">Information and communication </t>
  </si>
  <si>
    <t xml:space="preserve">Financial and insurance activities </t>
  </si>
  <si>
    <t xml:space="preserve">Professional, scientific and technical activities; Administrative and support service activities </t>
  </si>
  <si>
    <t xml:space="preserve">Public administration; compulsory social security </t>
  </si>
  <si>
    <t xml:space="preserve">الزراعة والحراجه وصيد الاسماك </t>
  </si>
  <si>
    <t xml:space="preserve">التعدين واستغلال المحاجر </t>
  </si>
  <si>
    <t xml:space="preserve">الصناعة التحويلية </t>
  </si>
  <si>
    <t xml:space="preserve">إمدادات الكهرباء والغاز والبخار وتكييف الهواءإمدادات المياة وانشطة الصرف  وإدارة النفايات ومعالجتها </t>
  </si>
  <si>
    <t xml:space="preserve"> دال +هاء</t>
  </si>
  <si>
    <t xml:space="preserve">التشييد </t>
  </si>
  <si>
    <t xml:space="preserve"> واو</t>
  </si>
  <si>
    <t xml:space="preserve">تجارة الجملة والتجزئة إصلاح المركبات ذات المحركات والدراجات النارية </t>
  </si>
  <si>
    <t xml:space="preserve">النقل والتخزين </t>
  </si>
  <si>
    <t>انشطة خدمات الاقامة والطعام</t>
  </si>
  <si>
    <t xml:space="preserve"> طاء</t>
  </si>
  <si>
    <t xml:space="preserve">المعلومات والاتصالات </t>
  </si>
  <si>
    <t>الانشطة المالية وانشطة التأمين</t>
  </si>
  <si>
    <t xml:space="preserve"> كاف</t>
  </si>
  <si>
    <t xml:space="preserve">الانشطة العقارية </t>
  </si>
  <si>
    <t>الانشطة المهنية والعلمية والتقنية انشطة الخدمات الادارية وخدمات الدعم</t>
  </si>
  <si>
    <t xml:space="preserve"> ميم+ نون</t>
  </si>
  <si>
    <t xml:space="preserve">الادارة العامة والضمان الاجتماعي الالزامي </t>
  </si>
  <si>
    <t xml:space="preserve">التعليم </t>
  </si>
  <si>
    <t xml:space="preserve">الأنشطة في مجال صحة الإنسان والعمل الاجتماعي </t>
  </si>
  <si>
    <t xml:space="preserve"> فاء</t>
  </si>
  <si>
    <t xml:space="preserve">الفنون والترفيه والتسلية  ,أنشطة الخدمات الأخرى </t>
  </si>
  <si>
    <t xml:space="preserve">أنشطة الأُسَر المعيشية التي تستخدم أفراداً؛ وأنشطة الأُسَر المعيشية في إنتاج سلع وخدمات غير مميَّزة لاستعمالها الخاص </t>
  </si>
  <si>
    <t xml:space="preserve"> راء</t>
  </si>
  <si>
    <t>Basis for recording</t>
  </si>
  <si>
    <t xml:space="preserve">Valuation </t>
  </si>
  <si>
    <t>أسس التسجيل</t>
  </si>
  <si>
    <t>التقييم</t>
  </si>
  <si>
    <t>Recording basis</t>
  </si>
  <si>
    <t>أساس التسجيل</t>
  </si>
  <si>
    <t>Grossing/netting procedures</t>
  </si>
  <si>
    <t xml:space="preserve">إجراءات حساب المجموع والصافي </t>
  </si>
  <si>
    <t xml:space="preserve">Nature of basic data sources for compilation of Gross Domestic Product (GDP). </t>
  </si>
  <si>
    <t>طبيعة مصادر البيانات الأساسية لجمع الناتج المحلي الإجمالي</t>
  </si>
  <si>
    <t>Source data definitions and scope.</t>
  </si>
  <si>
    <t>تعاريف ونطاق البيانات المصدرية</t>
  </si>
  <si>
    <t xml:space="preserve">Production approach: </t>
  </si>
  <si>
    <t xml:space="preserve">Expenditure approach: </t>
  </si>
  <si>
    <t xml:space="preserve">طريقة الإنفاق: </t>
  </si>
  <si>
    <t xml:space="preserve">طريقة الإنتاج: </t>
  </si>
  <si>
    <t xml:space="preserve">Quarterly GDP: </t>
  </si>
  <si>
    <t>Compilation practices</t>
  </si>
  <si>
    <t>ممارسات جمع البيانات</t>
  </si>
  <si>
    <t>GDP by activity (at current prices)</t>
  </si>
  <si>
    <t xml:space="preserve">الناتج المحلي الإجمالي حسب النشاط (بالأسعار الجارية) </t>
  </si>
  <si>
    <t>GDP by activity (at constant prices)</t>
  </si>
  <si>
    <t xml:space="preserve">الناتج المحلي الإجمالي حسب النشاط (بالأسعار الثابتة). </t>
  </si>
  <si>
    <t>Statistical techniques for estimation of Quarterly GDP by components of expenditure</t>
  </si>
  <si>
    <t>الأساليب الإحصائية لتقدير الناتج المحلي الإجمالي الفصلي حسب عناصر الانفاق</t>
  </si>
  <si>
    <t xml:space="preserve">Methodology for the estimation of quarterly GDP by components of expenditure. </t>
  </si>
  <si>
    <t>منهجية تقدير الناتج المحلي الإجمالي الفصلي حسب عناصر الانفاق</t>
  </si>
  <si>
    <t xml:space="preserve">The quarterly estimates of final consumption expenditure are compiled, mostly by moving the previous year’s corresponding quarter estimates of an expenditure component  with the growth rates observed in various indicators. Data on exports and imports of goods and services are obtained from the Balance of Payments. Gross capital formation is obtained as a residual component of GDP.
</t>
  </si>
  <si>
    <t>Indicators used for quarterly GDP estimates by components of expenditure are as follows:</t>
  </si>
  <si>
    <t>المؤشرات المستخدمة للتقديرات الفصلية للناتج المحلي الإجمالي حسب عناصر الانفاق يلي:</t>
  </si>
  <si>
    <t>Data Dissemination</t>
  </si>
  <si>
    <t>نشر البيانات</t>
  </si>
  <si>
    <t>العرض الإحصائي</t>
  </si>
  <si>
    <t>Statistical presentation.</t>
  </si>
  <si>
    <t xml:space="preserve">جوانب أخرى و التحديات </t>
  </si>
  <si>
    <t>Like any business, a country has to keep track of its production of goods services. The challenge is keeping track of the fast development taking place in Qatar, especially in the absence of an up to date Statistical Business Register of Establishments.</t>
  </si>
  <si>
    <t xml:space="preserve">Proper classification of enterprises (reporting units) with multi-establishments is also a challenge. </t>
  </si>
  <si>
    <t xml:space="preserve">The production of increasingly complex products also makes the measurement of output and economic performance more difficult in some industry groups, increasing output is more a matter of an increase in quality than in quantity. Capturing quality change is a big challenge. </t>
  </si>
  <si>
    <t xml:space="preserve">Measurement of the growing knowledge-based economy mainly in the services sector is another challenge. </t>
  </si>
  <si>
    <t>There are now many products whose quality is complex, multi-dimensional and subject to rapid change.</t>
  </si>
  <si>
    <t xml:space="preserve"> إنتاج المنتجات المعقدة على نحو متزايد يجعل قياس الانتاج والأداء الاقتصادي أكثر صعوبة في بعض المجموعات القطاعية، فزيادة الانتاج هنا مسألة متعلقة بزيادة الجودة أكثر منها بالكمية. وبالتالي فإن معرفةتغير الجودة يشكل تحديًا كبيراً. </t>
  </si>
  <si>
    <t>أيضاً من التحديات الأخرى وجود العديد من المنتجات ذات الجودة المعقدة والمتعددة الأبعاد والتي تخضع للتغير السريع</t>
  </si>
  <si>
    <t>Future plans.</t>
  </si>
  <si>
    <t xml:space="preserve">خطط مستقبلية </t>
  </si>
  <si>
    <t>Implement to the extent possible international recommendations of SNA 2008.</t>
  </si>
  <si>
    <t>تنفيذ أقصى حد ممكن من التوصيات الدولية لنظام الحسابات الوطنية 2008</t>
  </si>
  <si>
    <t>Compile quarterly GDP by components of expenditure at constant prices</t>
  </si>
  <si>
    <t xml:space="preserve"> Produce quarterly estimates of GDP at current prices by components of expenditure.</t>
  </si>
  <si>
    <t>ملاحظات:</t>
  </si>
  <si>
    <t>Notes:</t>
  </si>
  <si>
    <t>Numbers in tables may not add to totals due to rounding.</t>
  </si>
  <si>
    <t>إجمالي تكوين راس المال يتضمن فروق إحصائية</t>
  </si>
  <si>
    <t>(1)</t>
  </si>
  <si>
    <t>Gross Capital Formation includes statistical discrepancy.</t>
  </si>
  <si>
    <t>(2)</t>
  </si>
  <si>
    <t>Includes the activity of the General Government and the corporation sector.</t>
  </si>
  <si>
    <t xml:space="preserve">يشمل انشطة الحكومة العامة وقطاع المؤسسات </t>
  </si>
  <si>
    <t>التعليم (القسم عين في التنقيح الرابع)</t>
  </si>
  <si>
    <t>Education  (ISIC Rev.4, section P)</t>
  </si>
  <si>
    <t>الأنشطة في مجال صحة الإنسان والعمل الاجتماعي (القسم فاء في التنقيح الرابع)</t>
  </si>
  <si>
    <t>Human health and social work activities (ISIC Rev.4, section Q)</t>
  </si>
  <si>
    <t>الفنون والترفيه والتسلية  ,أنشطة الخدمات الأخرى (القسم صاد + قاف في التنقيح الرابع)</t>
  </si>
  <si>
    <t>Arts, entertainment and recreation. Other service activities  (ISIC Rev.4, section R+S)</t>
  </si>
  <si>
    <t xml:space="preserve">Qatar's Quarterly GDP by Components of Expenditure </t>
  </si>
  <si>
    <t>الناتج المحلي الإجمالي الربع سنوي حسب الإنفاق</t>
  </si>
  <si>
    <t>Q1</t>
  </si>
  <si>
    <t>Q2</t>
  </si>
  <si>
    <t>Q3</t>
  </si>
  <si>
    <t>Q4</t>
  </si>
  <si>
    <t>Year**
2020</t>
  </si>
  <si>
    <t>Q1 2020</t>
  </si>
  <si>
    <t>Professional, scientific and technical activities and Administrative and support service activities</t>
  </si>
  <si>
    <t>الأنشطة المهنية والعلمية والتقنية و أنشطة الخدمات الإدارية وخدمات الدعم</t>
  </si>
  <si>
    <t>Q1-20</t>
  </si>
  <si>
    <t>Q2-20</t>
  </si>
  <si>
    <t>Q3-20</t>
  </si>
  <si>
    <t>Q4-20</t>
  </si>
  <si>
    <t>سلسلة زمنية للناتج المحلي الإجمالي الربع سنوي حسب النشاط الإقتصادي 2011 - 2020</t>
  </si>
  <si>
    <t>Year
2017</t>
  </si>
  <si>
    <t>Year
2018</t>
  </si>
  <si>
    <t>Year*
2019</t>
  </si>
  <si>
    <t>HFCE</t>
  </si>
  <si>
    <t>GFCE</t>
  </si>
  <si>
    <t>GCF</t>
  </si>
  <si>
    <t>Exp</t>
  </si>
  <si>
    <t>Imp</t>
  </si>
  <si>
    <t>GROSS DOMESTIC PRODUCT</t>
  </si>
  <si>
    <t xml:space="preserve">الناتج المحلي الاجمالي بالأسعار الثابتة والأسعار الجارية </t>
  </si>
  <si>
    <r>
      <rPr>
        <b/>
        <sz val="10"/>
        <rFont val="Calibri"/>
        <family val="2"/>
        <scheme val="minor"/>
      </rPr>
      <t>Agriculture, forestry and fishing</t>
    </r>
    <r>
      <rPr>
        <sz val="10"/>
        <rFont val="Calibri"/>
        <family val="2"/>
        <scheme val="minor"/>
      </rPr>
      <t xml:space="preserve"> (ISIC Rev.4, section A) : Indicator based on population growth.</t>
    </r>
  </si>
  <si>
    <r>
      <rPr>
        <b/>
        <sz val="10"/>
        <rFont val="Calibri"/>
        <family val="2"/>
        <scheme val="minor"/>
      </rPr>
      <t>Mining and quarrying</t>
    </r>
    <r>
      <rPr>
        <sz val="10"/>
        <rFont val="Calibri"/>
        <family val="2"/>
        <scheme val="minor"/>
      </rPr>
      <t xml:space="preserve">: (ISIC Rev.4, section B):  Indicators based on quarterly production, export quantities and export revenue data on crude petroleum, LNG and PNG, condensates, GTL, etc. </t>
    </r>
  </si>
  <si>
    <r>
      <rPr>
        <b/>
        <sz val="10"/>
        <rFont val="Calibri"/>
        <family val="2"/>
        <scheme val="minor"/>
      </rPr>
      <t>Manufacturing</t>
    </r>
    <r>
      <rPr>
        <sz val="10"/>
        <rFont val="Calibri"/>
        <family val="2"/>
        <scheme val="minor"/>
      </rPr>
      <t xml:space="preserve"> (ISIC Rev.4, section C):  Indicators based on quarterly data on production and sales/ export revenue of major manufacturing products like refined petroleum products, cement, steel, fertilizers etc.</t>
    </r>
  </si>
  <si>
    <r>
      <rPr>
        <b/>
        <sz val="10"/>
        <rFont val="Calibri"/>
        <family val="2"/>
        <scheme val="minor"/>
      </rPr>
      <t>Electricity, gas, steam and air conditioning supply; Water supply, sewerage, waste management and remediation activities</t>
    </r>
    <r>
      <rPr>
        <sz val="10"/>
        <rFont val="Calibri"/>
        <family val="2"/>
        <scheme val="minor"/>
      </rPr>
      <t xml:space="preserve"> (ISIC Rev.4, section D+E): Monthly data on quantity of generation and distribution of electricity and water</t>
    </r>
  </si>
  <si>
    <r>
      <rPr>
        <b/>
        <sz val="10"/>
        <rFont val="Calibri"/>
        <family val="2"/>
        <scheme val="minor"/>
      </rPr>
      <t>Public administration; compulsory social security</t>
    </r>
    <r>
      <rPr>
        <sz val="10"/>
        <rFont val="Calibri"/>
        <family val="2"/>
        <scheme val="minor"/>
      </rPr>
      <t xml:space="preserve"> (ISIC Rev.4, section O): Government finance data including current and capital expenditure of Government.</t>
    </r>
  </si>
  <si>
    <r>
      <rPr>
        <b/>
        <sz val="10"/>
        <rFont val="Calibri"/>
        <family val="2"/>
        <scheme val="minor"/>
      </rPr>
      <t>Activities of households as employers; undifferentiated goods -and services-producing activities of households for own use</t>
    </r>
    <r>
      <rPr>
        <sz val="10"/>
        <rFont val="Calibri"/>
        <family val="2"/>
        <scheme val="minor"/>
      </rPr>
      <t xml:space="preserve"> (ISIC Rev.4, section T) Indicator based on population growth and CPI households services.</t>
    </r>
  </si>
  <si>
    <r>
      <t xml:space="preserve">Household final consumption expenditure: </t>
    </r>
    <r>
      <rPr>
        <sz val="10"/>
        <rFont val="Calibri"/>
        <family val="2"/>
        <scheme val="minor"/>
      </rPr>
      <t>Compound index of population, consumer price index, travel expenses, and owner occupied dwellings.</t>
    </r>
  </si>
  <si>
    <r>
      <t xml:space="preserve">Government final consumption expenditure: </t>
    </r>
    <r>
      <rPr>
        <sz val="10"/>
        <rFont val="Calibri"/>
        <family val="2"/>
        <scheme val="minor"/>
      </rPr>
      <t>Compound index of GVA government services and households final consumption expenditure.</t>
    </r>
  </si>
  <si>
    <r>
      <t>Gross capital formation:</t>
    </r>
    <r>
      <rPr>
        <sz val="10"/>
        <rFont val="Calibri"/>
        <family val="2"/>
        <scheme val="minor"/>
      </rPr>
      <t xml:space="preserve"> Estimated as a residual component of expenditure.</t>
    </r>
  </si>
  <si>
    <r>
      <t xml:space="preserve">Exports of goods and services: </t>
    </r>
    <r>
      <rPr>
        <sz val="10"/>
        <rFont val="Calibri"/>
        <family val="2"/>
        <scheme val="minor"/>
      </rPr>
      <t>The data source for exports of goods and services is the quarterly balance of payments of the Qatar Central Bank (QCB).</t>
    </r>
  </si>
  <si>
    <r>
      <t>إجمالي تكوين رأس المال</t>
    </r>
    <r>
      <rPr>
        <vertAlign val="superscript"/>
        <sz val="12"/>
        <color theme="1"/>
        <rFont val="Calibri"/>
        <family val="2"/>
        <scheme val="minor"/>
      </rPr>
      <t>(1)</t>
    </r>
  </si>
  <si>
    <r>
      <t>Gross capital formation</t>
    </r>
    <r>
      <rPr>
        <vertAlign val="superscript"/>
        <sz val="12"/>
        <color theme="1"/>
        <rFont val="Calibri"/>
        <family val="2"/>
        <scheme val="minor"/>
      </rPr>
      <t>(1)</t>
    </r>
  </si>
  <si>
    <t>Production Analysis:</t>
  </si>
  <si>
    <t>Expanditure Analysis:</t>
  </si>
  <si>
    <t>AT CONSTANT (2018=100) PRICES</t>
  </si>
  <si>
    <r>
      <t xml:space="preserve">بالأسعار الثابتة </t>
    </r>
    <r>
      <rPr>
        <b/>
        <sz val="8"/>
        <color theme="1"/>
        <rFont val="Calibri"/>
        <family val="2"/>
        <scheme val="minor"/>
      </rPr>
      <t>لسنة الأساس (2018=100)</t>
    </r>
  </si>
  <si>
    <t>ESTIMATES OF QUARTERLY GROSS DOMESTIC PRODUCT BY ECONOMIC ACTIVITIES AT CURRENT PRICES (Value in million QR)</t>
  </si>
  <si>
    <t>Go To</t>
  </si>
  <si>
    <t>Go back</t>
  </si>
  <si>
    <t>تقديرات الناتج المحلي الإجمالي الربعي حسب النشاط الاقتصادي بالأسعار الثابتة لسنة الأساس (2018 = 100)</t>
  </si>
  <si>
    <t>Quarterly GDP by Economic Activity - Time Series, 2011 to 2020</t>
  </si>
  <si>
    <t>Quarterly GDP by Components of Expenditure - Time Series, 2013 to 2020</t>
  </si>
  <si>
    <t>Go Back</t>
  </si>
  <si>
    <t>تقديرات الناتج المحلي الإجمالي الربعي حسب النشاط الاقتصادي 
بالأسعار الثابتة لسنة الأساس (2018 = 100) (القيمة: بالمليون ر,ق)</t>
  </si>
  <si>
    <t>عناصر الإنفاق للناتج المحلي الإجمالي بالأسعار الجارية 
(القيمة: بالمليون ر.ق)</t>
  </si>
  <si>
    <t>دولة قطر</t>
  </si>
  <si>
    <t>State of Qatar</t>
  </si>
  <si>
    <t>I would like to place on record my deep appreciation for the efforts of all employees of the National Accounts Section of the Statistics Department of PSA in bringing out this publication.</t>
  </si>
  <si>
    <r>
      <t>سوف يتم عرض وتحليل البيانات بإجراء مقارنة (على أساس سنوي) للربع الحالي لسنة الدراسة  مع التقديرات التي تمت مراجعتها للربع المماثل له في السنة السابقة ،و الربع السابق للربع المستهدف الذي تمت مراجعته والمقارنة الثانية سوف تكون (على أساس ربعي)، وسيتم عرضها في الفقرات التالية كما ستعرض في الجدول رقم (3)</t>
    </r>
    <r>
      <rPr>
        <sz val="12"/>
        <color rgb="FF000000"/>
        <rFont val="Traditional Arabic"/>
        <family val="1"/>
      </rPr>
      <t xml:space="preserve"> .</t>
    </r>
  </si>
  <si>
    <t>سوف يتم توضيح مساهمة كل نشاط  إقتصادي في الإنتاج وكل عنصر من مكونات الإنفاق كنسبة إلى الناتج المحلي الإجمالي.</t>
  </si>
  <si>
    <t xml:space="preserve"> الإنفاق الاستهلاكي النهائي للأسر المعيشية .</t>
  </si>
  <si>
    <t xml:space="preserve"> إجمالي تكوين رأس المال .</t>
  </si>
  <si>
    <t xml:space="preserve"> الإنفاق الاستهلاكي النهائي الحكومي .</t>
  </si>
  <si>
    <t xml:space="preserve"> The estimates are extrapolated using a volume index and specific CPI price indices. The volume index is a combination of the population growth rate and a quality factor which incorporates the change in product quality in the basket.
Constant price estimates are obtained by deflation with the relevant components of CPI.</t>
  </si>
  <si>
    <t>التغيرات في مستوى المخزونات.</t>
  </si>
  <si>
    <t xml:space="preserve">يتضمن إجمالي تكوين رأس المال الثابت السلع الرأسمالية المنتجة فقط (الآلات والمباني والطرق والأعمال الفنية الأصلية، الخ) والتحسينات على الأصول غير المنتجة. وهو يقيس الإضافات إلى الرصيد الرأسمالي من المباني والمعدات والمخزونات، أي الإضافات إلى القدرة على إنتاج المزيد من السلع والدخل في المستقبل. </t>
  </si>
  <si>
    <t xml:space="preserve">Gross Fixed Capital Formation includes only produced capital goods (machinery, buildings, roads, artistic originals, etc.) and improvements to non-produced assets. It measures the additions to the capital stock of buildings, equipment and inventories, i.e. the additions to the capacity to produce more goods and income in the future. 
</t>
  </si>
  <si>
    <t>GDP</t>
  </si>
  <si>
    <t>تتبع تقديرات الحسابات الوطنية  الربعية لدولة قطر إلى حد كبير المفاهيم والتعاريف والتوصيات الدولية لنظام الحسابات الوطنية 1993 للأمم المتحدة. والخطط جارية لتنفيذ النسخة المعدلة لنظام الحسابات الوطنية 2008 .</t>
  </si>
  <si>
    <t xml:space="preserve">The estimates of the national accounts of the State of Qatar broadly follows the concepts, definitions and international recommendations of the United Nations System of National Accounts 1993 (SNA93). Plans are underway for the implementation of the revised version, the 2008 System of National Accounts (SNA 2008).
</t>
  </si>
  <si>
    <t xml:space="preserve">For the classification and coding of activities and products, a regional classification adopted by the Gulf Cooperation Council (GCC) member countries, which is an adapted version of the international classifications, is used.
</t>
  </si>
  <si>
    <t>نطاق البيانات</t>
  </si>
  <si>
    <t xml:space="preserve">The Quarterly national accounts covers, in principle, all the economic activities carried out by all residents in Qatar, according to the SNA production boundary. National accounts cover the whole territory of Qatar, including its territorial waters. 
</t>
  </si>
  <si>
    <t xml:space="preserve">تشمل الحسابات الوطنية الربعية من حيث المبدأ كافة الأنشطة الاقتصادية التي ينفذها جميع المقيمين في قطر وفق حدود إنتاج نظام الحسابات الوطنية ، وتشمل الحسابات الوطنية أراضي قطر بأكملها بما في ذلك مياهها الإقليمية.
</t>
  </si>
  <si>
    <t xml:space="preserve">Quarterly GDP by economic activity (at current and constant prices) are regularly prepared and published through Press Releases and provided in the quarterly publication “Window on the Economic Statistics of Qatar”. 
</t>
  </si>
  <si>
    <t xml:space="preserve">Activities of households as employers; undifferentiated goods- and services-producing activities of households for own use.
</t>
  </si>
  <si>
    <t xml:space="preserve">Financial Intermediation Services Indirectly Measured (FISIM) and import duties are the adjustments that are made to obtain GDP.
</t>
  </si>
  <si>
    <t xml:space="preserve">The institutional sectors are (i) Financial, (ii) Non-Financial Corporations, (iii) General Government and (iv) Households. Non-Profit Institutions Serving Households (NPISH) are currently included in the household sector.
</t>
  </si>
  <si>
    <t xml:space="preserve">Economic activities are classified according to the classification followed by all the Gulf Cooperation Council (GCC) member countries, which is an adapted version of UN International Standard Classification of Economic Activities (ISIC Rev 4).
</t>
  </si>
  <si>
    <t>Economic activities are grouped into the following 17main ISIC categories:</t>
  </si>
  <si>
    <t xml:space="preserve"> يتم عرض الأنشطة الإقتصادية وفقاً للمجموعات السبعة عشر التالية:</t>
  </si>
  <si>
    <t xml:space="preserve">Imports are valued f.o.b and exports are valued f.o.b.
</t>
  </si>
  <si>
    <t xml:space="preserve">تقدر قيمة الصادرات و المستوردات بسعر التسليم على ظهر السفينة (فوب).
</t>
  </si>
  <si>
    <t xml:space="preserve">تقدر قيمة الناتج والقيمة المضافة بأسعار المنتجين. </t>
  </si>
  <si>
    <t>الناتج المحلي الإجمالي الربعي:</t>
  </si>
  <si>
    <t xml:space="preserve"> المصدر الرئيسي للبيانات الربع سنوية لحساب تقديرات الناتج المحلي الإجمالي حسب النشاط منذ عام 2008  هو مسح المؤشر الاقتصادي الربعي. وتُجمع البيانات المتعلقة بالمعاملات الحكومية بانتظام على أساس فصلي بعد نحو 9 أسابيع من الربع المرجعي. ويجري توفيرها على أساس تراكمي. </t>
  </si>
  <si>
    <t>Since 2008, estimates of quarterly GDP by activity are computed. The main data source is the Quarterly Economic Indicator Survey. Data on government transactions are obtained regularly on a quarterly basis, about 9 weeks after the reference quarter short. These are provided on a cumulative basis.</t>
  </si>
  <si>
    <r>
      <rPr>
        <b/>
        <sz val="10"/>
        <rFont val="Calibri"/>
        <family val="2"/>
        <scheme val="minor"/>
      </rPr>
      <t>Dissemination media and format.</t>
    </r>
    <r>
      <rPr>
        <sz val="10"/>
        <rFont val="Calibri"/>
        <family val="2"/>
        <scheme val="minor"/>
      </rPr>
      <t xml:space="preserve">
A list of previous publications is given on the Planning and statistics authority (PSA) Website:
http://www.psa.gov.qa/
</t>
    </r>
  </si>
  <si>
    <r>
      <t>الإنجازات الرئيسية مقارنة بالبيانات الوصفية السابقة</t>
    </r>
    <r>
      <rPr>
        <b/>
        <sz val="11"/>
        <color rgb="FFFF0000"/>
        <rFont val="Calibri"/>
        <family val="2"/>
        <scheme val="minor"/>
      </rPr>
      <t xml:space="preserve"> </t>
    </r>
  </si>
  <si>
    <t>Household final consumption expenditure.</t>
  </si>
  <si>
    <t>Government final consumption expenditure.</t>
  </si>
  <si>
    <t>Gross capital formation .</t>
  </si>
  <si>
    <t>Net exports (exports minus imports of goods and services).</t>
  </si>
  <si>
    <t>Gross Fixed Capital Formation (GFCF).</t>
  </si>
  <si>
    <t>Changes in inventories.</t>
  </si>
  <si>
    <t>Acquisition less disposals of valuables (like jewelry and works of art).</t>
  </si>
  <si>
    <t>إجمالي تكوين رأس المال الثابت.</t>
  </si>
  <si>
    <t>المقتنيات ناقص الاستبعادات من الأشياء الثمينة (كالمجوهرات والأعمال الفنية)</t>
  </si>
  <si>
    <t xml:space="preserve">Materials and supplies. </t>
  </si>
  <si>
    <t xml:space="preserve">Work-in-progress (growing crops, maturing trees and livestock, uncompleted structures, uncompleted other fixed assets, partially completed film productions and software). </t>
  </si>
  <si>
    <t>السلع المعدة لإعادة بيعها.</t>
  </si>
  <si>
    <t>السلع الجاهزة (تامة الصنع).</t>
  </si>
  <si>
    <t>المواد والتجهيزات.</t>
  </si>
  <si>
    <t>II</t>
  </si>
  <si>
    <t>رقم الجدول
Table No.</t>
  </si>
  <si>
    <t>صفحة
Page</t>
  </si>
  <si>
    <t>السنوي</t>
  </si>
  <si>
    <t>الربعي</t>
  </si>
  <si>
    <t>OIL</t>
  </si>
  <si>
    <t>NO</t>
  </si>
  <si>
    <t>GOV</t>
  </si>
  <si>
    <t>TO</t>
  </si>
  <si>
    <t>EXP</t>
  </si>
  <si>
    <t>IMP</t>
  </si>
  <si>
    <t>III</t>
  </si>
  <si>
    <t>IIV</t>
  </si>
  <si>
    <t>PRO</t>
  </si>
  <si>
    <t>PRO.1</t>
  </si>
  <si>
    <t>PRO.2</t>
  </si>
  <si>
    <t xml:space="preserve">ESTIMATES OF QUARTERLY GROSS DOMESTIC PRODUCT BY ECONOMIC ACTIVITIES AT  CONSTANT PRICES  (2018=100). Percentage change Y-o-Y </t>
  </si>
  <si>
    <t>ESTIMATES OF QUARTERLY GROSS DOMESTIC PRODUCT BY ECONOMIC ACTIVITIES AT  CONSTANT PRICES  (2018=100). Percentage change  Q-o-Q</t>
  </si>
  <si>
    <t>ESTIMATES OF QUARTERLY GROSS DOMESTIC PRODUCT BY ECONOMIC ACTIVITIES AT  CONSTANT PRICES  (2018=100). Percent of Total GDP</t>
  </si>
  <si>
    <t>نسبة النشاط إلى الناتج المحلي الاجمالي</t>
  </si>
  <si>
    <t>بالأسعار الجارية والأسعار الثابتة ( 2018 = 100)</t>
  </si>
  <si>
    <t>الإنفاق الاستهلاكي النهائي للحكومة
Government Final Consumption Expenditure</t>
  </si>
  <si>
    <t xml:space="preserve">إجمالي تكوين رأس المال
Gross Capital Formation </t>
  </si>
  <si>
    <r>
      <t xml:space="preserve">تقدم </t>
    </r>
    <r>
      <rPr>
        <b/>
        <sz val="11"/>
        <color theme="1"/>
        <rFont val="Sultan Medium"/>
        <charset val="178"/>
      </rPr>
      <t>نشرة  الحسابات الوطنية الربعية لسنة 2020</t>
    </r>
    <r>
      <rPr>
        <sz val="11"/>
        <color theme="1"/>
        <rFont val="Sultan Medium"/>
      </rPr>
      <t xml:space="preserve">  بيانات المجاميع الرئيسية في الحسابات الوطنية الفصلية حيث تتضمن تقديرات الناتج المحلي</t>
    </r>
    <r>
      <rPr>
        <sz val="11"/>
        <color theme="1"/>
        <rFont val="Arial"/>
        <family val="2"/>
      </rPr>
      <t xml:space="preserve"> الاجمالي حسب النشاط الاقتصادي</t>
    </r>
    <r>
      <rPr>
        <sz val="11"/>
        <color theme="1"/>
        <rFont val="Sultan Medium"/>
      </rPr>
      <t xml:space="preserve"> ومكونات الانفاق بالأسعار الجارية والثابتة لسنة الأساس (2018). وننوه في هذا السياق الى أن تقديرات الربع الحالي هي تقديرات أولية وستتم مراجعتها  بعد إصدار</t>
    </r>
    <r>
      <rPr>
        <sz val="11"/>
        <color theme="1"/>
        <rFont val="Arial"/>
        <family val="2"/>
      </rPr>
      <t xml:space="preserve"> </t>
    </r>
    <r>
      <rPr>
        <sz val="11"/>
        <color theme="1"/>
        <rFont val="Sultan Medium"/>
      </rPr>
      <t>نتائج الربع المقبل.</t>
    </r>
  </si>
  <si>
    <t>Gross Capital Formation is obtained as a residual item. Therefore, it includes the statistical discrepancy. The plausibility of the estimates is ensured by extensive use of the commodity flow method and by cross checking with other relevant sources.</t>
  </si>
  <si>
    <t>Nominal and Real GVA Estimates by Mining and quarrying</t>
  </si>
  <si>
    <t>Nominal and Real GVA Estimates by other Non Mining and quarrying activity</t>
  </si>
  <si>
    <t>Nominal and Real GVA Estimates by General Government activities</t>
  </si>
  <si>
    <t xml:space="preserve">  Quarterly National Accounts  Bulletin</t>
  </si>
  <si>
    <t>نشرة الحســـابات الوطنيــة الربعيـــة</t>
  </si>
  <si>
    <t>The Planning and Statistics Authority (PSA) is grateful to all the Ministries and Departments, Qatar Central Bank, Qatar Petroleum and all other source agencies for their cooperation in providing the requierd data for compiling the National Accounts Statistics. We welcome suggestions from users for improvement in the presentation of information and data included in this publication.</t>
  </si>
  <si>
    <t>Dr. Saleh Bin Mohammed AL-Nabit</t>
  </si>
  <si>
    <t>التغيير مقارنة بالربع السابق</t>
  </si>
  <si>
    <t>التغيير مقارنة بالفترة المقابلة في السنة السابقة</t>
  </si>
  <si>
    <t>الاختصارات</t>
  </si>
  <si>
    <t>إجمالي تكوين رأس المال</t>
  </si>
  <si>
    <t>للمزيد من المعلومات حول تفاصيل الناتج المحلي الإجمالي الفصلي يمكنكم زيارة موقع الجهاز الإلكتروني على الرابط www.psa.gov.qa كما وتصدر النشرات الربعية وفقاً للتقويم التالي:</t>
  </si>
  <si>
    <t>Preliminary figures</t>
  </si>
  <si>
    <t>Revised  figures</t>
  </si>
  <si>
    <t>Abbreviations</t>
  </si>
  <si>
    <t>Household  Final Consumption Expenditure</t>
  </si>
  <si>
    <t>For more information about the quarterly GDP details, you can visit the Authority's website at www.psa.gov.qa Quarterly bulletins are issued according to the following calendar:</t>
  </si>
  <si>
    <t xml:space="preserve"> تقديرات الناتج المحلي الإجمالي الربعي حسب النشاط الاقتصادي بالأسعار الجارية سلسلة زمنية 2011 - 2020</t>
  </si>
  <si>
    <t>عناصر الإنفاق للناتج المحلي الإجمالي بالأسعار الجارية سلسلة زمنية 2013 - 2020</t>
  </si>
  <si>
    <t>Expenditure analysis:</t>
  </si>
  <si>
    <t>Estimates Of Quarterly Gross Domestic Product By Economic Activities, At Current Prices Time Series, 2011 to 2020</t>
  </si>
  <si>
    <t>Estimates Of Quarterly Gross Domestic Product By Economic Activities At Constant Prices (2018=100) Time Series, 2011 to 2020</t>
  </si>
  <si>
    <t>Household Final Consumption Expenditure</t>
  </si>
  <si>
    <t>Arts, entertainment and recreation. Other service activities (ISIC Rev.4, section R+S)</t>
  </si>
  <si>
    <t>Education(ISIC Rev.4, section P)</t>
  </si>
  <si>
    <r>
      <t>يقوم جهاز التخطيط و الإحصاء  بإصدار تقديرات أولية للناتج المحلي الإجمالي الربعي والسنوي بالأسعار الجارية والثابتة. ويتم تجميع هذه التقديرات في ثلاثة اشهر</t>
    </r>
    <r>
      <rPr>
        <sz val="12"/>
        <color theme="1"/>
        <rFont val="Times New Roman"/>
        <family val="1"/>
      </rPr>
      <t xml:space="preserve"> </t>
    </r>
    <r>
      <rPr>
        <sz val="12"/>
        <color theme="1"/>
        <rFont val="AL-Mohanad Bold"/>
      </rPr>
      <t>مستندة على  دراسة المسح الاقتصادي الربعي والمؤشرات الاقتصادية الرائدة الأخرى المستخدمة لتقدير الناتج المحلي</t>
    </r>
    <r>
      <rPr>
        <sz val="12"/>
        <color theme="1"/>
        <rFont val="Calibri"/>
        <family val="2"/>
      </rPr>
      <t xml:space="preserve"> </t>
    </r>
    <r>
      <rPr>
        <sz val="12"/>
        <color theme="1"/>
        <rFont val="AL-Mohanad Bold"/>
      </rPr>
      <t xml:space="preserve"> الاجمالي الربعي ويتم مراجعة مجاميع الحسابات الوطنية خلال العام في حال توفرت بيانات تفصيلية في المسح الاقتصادي السنوي الذي يجريه جهاز التخطيط و الإحصاء وبيانات من وكالات ومصادر اخرى. </t>
    </r>
  </si>
  <si>
    <r>
      <t xml:space="preserve">The Statistics Department of the Planning and Statistics Authority, PSA compiles estimates of national accounts aggregates namely: Gross domestic product (GDP), consumption expenditure, capital formation, etc. both at current and constant prices (2018) for the economy of the State of Qatar, and publishes them in its </t>
    </r>
    <r>
      <rPr>
        <b/>
        <sz val="10"/>
        <rFont val="Arial"/>
        <family val="2"/>
      </rPr>
      <t xml:space="preserve">publication, Quarterly National Accounts Bulletin (NAB-Q).
</t>
    </r>
  </si>
  <si>
    <t xml:space="preserve"> PSA releases “Preliminary” estimates of the quarterly and annual Gross Domestic Product at current and constant prices . These estimates, brought out with a time lag of three months, are based on the Quarterly Economic Indicator Survey and other leading economic indicators used for the quarterly estimation of GDP. The national accounts aggregates are later revised during the year once the results of detailed and more comprehensive data are available from the Annual Economic Survey -conducted by PSA- and various other data source agencies. 
</t>
  </si>
  <si>
    <t xml:space="preserve">In this release, GDP by activity is presented, according to classification of activities, namely, the United Nations International Standard Industrial Classification of All Economic Activities (ISIC Rev 4). Following the shift to this new classification, a revised series of quarterly and annual GDP series have been prepared for the years 2011 to 2019, and published on PSA website. 
</t>
  </si>
  <si>
    <t xml:space="preserve">It is to be noted that the revised series also incorporates the revision recently made to data on general government expenditure, by the Ministry of Finance, The main source of data collection is the quarterly economic indicators survey and some data collected from the Qatar Stock Exchange. The sum of the four quarters of the gross domestic product gives us preliminary estimates of the annual GDP.
</t>
  </si>
  <si>
    <t>The compilation broadly follows the System of National Accounts,1993 (SNA, 1993). The system recommends compilation of Sequence of Accounts for all the institutional sectors namely: Non-financial corporations; Financial corporations; General government; Households including and Non-profit institutions serving households (NPISHs).</t>
  </si>
  <si>
    <t xml:space="preserve">The present Qurterly National Accounts  Bulletin (QNAَB) 2020 includes the final estimates of macro-economic aggregates for the years 2011 to 2019. Preliminary estimates of Gross Domestic Product for the year 2019, primarily based on the results of Quarterly Economic Survey are also included. </t>
  </si>
  <si>
    <t xml:space="preserve">The publication consists of three parts. The contents of each part are briefly described below:
</t>
  </si>
  <si>
    <t>Percent change are based on numbers prior to rounding.</t>
  </si>
  <si>
    <t>وتشتمل النشرة على ثلاثة أجزاء يتم توضيحها بإيجاز في الفقرات التالية :</t>
  </si>
  <si>
    <t xml:space="preserve">In this report GDP at current and constant prices for the last eight quarters are given.
</t>
  </si>
  <si>
    <t xml:space="preserve">The contribution of each economic activity to production and each component of expenditure will be clarified as a percentage of GDP.
</t>
  </si>
  <si>
    <r>
      <rPr>
        <b/>
        <sz val="10"/>
        <color theme="1"/>
        <rFont val="Arial"/>
        <family val="2"/>
      </rPr>
      <t>Tables:</t>
    </r>
    <r>
      <rPr>
        <sz val="10"/>
        <color theme="1"/>
        <rFont val="Arial"/>
        <family val="2"/>
      </rPr>
      <t xml:space="preserve"> This part includes the tables of gross domestic product according to production at current prices and other tables of constant prices and  tables of GDP according to expenditure, wich includes GDP Household Final Consumption Expenditure (HFCE), Government Final Consumption Expenditure (GFCE), Exports and Imports, Capital Formation and Saving, Government Revenue &amp; Expenditure, current Account Balance etc. for the period 2011-2020.
 </t>
    </r>
  </si>
  <si>
    <r>
      <rPr>
        <b/>
        <sz val="10"/>
        <color theme="1"/>
        <rFont val="Arial"/>
        <family val="2"/>
      </rPr>
      <t xml:space="preserve"> Analysis of GDP according to the production by economic activities and  Expenditure components:</t>
    </r>
    <r>
      <rPr>
        <sz val="10"/>
        <color theme="1"/>
        <rFont val="Arial"/>
        <family val="2"/>
      </rPr>
      <t xml:space="preserve"> This part of the quarterly national accounts bulletin includes an analysis of the production approach and the expenditure approach that calculates the percentage change on an annual basis and on a quarterly basis by displaying seven quarters that precede the target quarter with a graph that compares the real and nominal data.
</t>
    </r>
  </si>
  <si>
    <r>
      <rPr>
        <b/>
        <sz val="12"/>
        <color theme="1"/>
        <rFont val="AL-Mohanad Bold"/>
        <charset val="178"/>
      </rPr>
      <t>تحليل الناتج المحلي الاجمالي حسب إنتاج الانشطة الاقتصادية ومكونات الإنفاق:</t>
    </r>
    <r>
      <rPr>
        <sz val="12"/>
        <color theme="1"/>
        <rFont val="AL-Mohanad Bold"/>
      </rPr>
      <t xml:space="preserve"> يتضمن هذا الجزء من نشرة الحسابات الوطنية الربعية تحليل لنهج الإنتاج ونهج الإنفاق  ويحسب التغير النسبي على أساس سنوي وعلى أساس ربعي من خلال عرض سبعة أرباع التي تسبق الربع المستهدف مع رسم بياني يقارن البيانات الحقيقية والإسمية.</t>
    </r>
  </si>
  <si>
    <r>
      <rPr>
        <b/>
        <sz val="12"/>
        <color theme="1"/>
        <rFont val="AL-Mohanad Bold"/>
        <charset val="178"/>
      </rPr>
      <t>الجداول :</t>
    </r>
    <r>
      <rPr>
        <sz val="12"/>
        <color theme="1"/>
        <rFont val="AL-Mohanad Bold"/>
      </rPr>
      <t xml:space="preserve"> يشتمل هذا الجزء على جداول</t>
    </r>
    <r>
      <rPr>
        <sz val="12"/>
        <color theme="1"/>
        <rFont val="Calibri"/>
        <family val="2"/>
      </rPr>
      <t xml:space="preserve"> </t>
    </r>
    <r>
      <rPr>
        <sz val="12"/>
        <color theme="1"/>
        <rFont val="AL-Mohanad Bold"/>
      </rPr>
      <t xml:space="preserve"> الناتج المحلي الإجمالي حسب الإنتاج بالأسعار الجارية وجداول أخرى للأسعار الثابته وجداول الناتج المحلي الإجمالي حسب الانفاق ، ويشمل ذلك نفقات الاستهلاك النهائي للأسر ونفقات الاستهلاك النهائي للحكومة والصادرات والواردات والتكوينات الرأسمالية والإدخار</t>
    </r>
    <r>
      <rPr>
        <sz val="12"/>
        <color theme="1"/>
        <rFont val="Times New Roman"/>
        <family val="1"/>
      </rPr>
      <t xml:space="preserve"> و</t>
    </r>
    <r>
      <rPr>
        <sz val="12"/>
        <color theme="1"/>
        <rFont val="AL-Mohanad Bold"/>
      </rPr>
      <t>الإيرادات الحكومية والإنفاق ورصيد الحساب الجاري،  في الفترة 2011-2020 .</t>
    </r>
  </si>
  <si>
    <t>معدل التغيير تم بناء على الأرقام قبل تقريبها.</t>
  </si>
  <si>
    <t xml:space="preserve">تتضمن النشرة الحالية للحسابات الوطنية  الربعية لعام 2020 التقديرات النهائية لإجماليات الاقتصاد الكلي للأعوام من 2011 وحتى 2019، بالإضافة الى تقديرات أولية  للناتج المحلي الإجمالي لعام 2019 وهي تعتمد بشكل اساسي  على نتائج المسح الاقتصادي الربعي. </t>
  </si>
  <si>
    <t>تتبع  نشرة الحسابات الوطنية نظام الحسابات الوطنية  لعام 1993. الذي يوصي بتجميع سلسلة من حسابات جميع القطاعات المؤسسية ، وهي تحديداً: المؤسسات غير المالية والمؤسسات المالية والحكومه العامة والأسر المعيشية والمؤسسات غير الهادفه للربح  التي تقدم خدمات للأسر المعيشية (مدمجة مع الاسر المعيشية) .</t>
  </si>
  <si>
    <t>الفنون والترفيه والتسلية  ,أنشطة الخدمات الأخرى ( القسم قاف +صاد في التنقيح الرابع)</t>
  </si>
  <si>
    <t xml:space="preserve">يعتبر حجم القطاع غير المنظّم في قطر صغيرًا نسبيًا وتجرى التقديرات فيما يتعلق بالأنشطة غير المنظّمة بشكل رئيسي في الزراعة والمواصلات والبناء ويتم إدراجها. ولا تجرى أية تعديلات على الأنشطة غير المرصودة و/أو غير المشروعة. الوحدة الإحصائية للمسوحات السنوية والربعية تسمى "وحدة الإبلاغ" وهي عبارة عن مزج بين وحدات المنشآت والمؤسسات.
</t>
  </si>
  <si>
    <t>ويجري إعداد الناتج المحلي الإجمالي الربعي حسب النشاط الاقتصادي (بالأسعار الجارية والثابتة) بانتظام وينشر من خلال بيانات صحفية ويقدم في النشرة الربعية "نافذة على الإحصاءات الاقتصادية في قطر".</t>
  </si>
  <si>
    <t xml:space="preserve">لتصنيف وترميز الأنشطة والمنتجات يُستخدم تصنيف إقليمي اعتمدته الدول الأعضاء في مجلس التعاون الخليجي وهو نسخة معدلة من التصنيف الدولي. </t>
  </si>
  <si>
    <t xml:space="preserve">The size of the informal sector is relatively small in Qatar. Estimates in respect of informal activities, mainly in agriculture,transportation and construction, are made and are included. No adjustments are made for the non-observed and/or illegal activities. The statistical unit for the annual and quarterly surveys is a “reporting unit” which is a mixture of establishment and enterprise units.
 </t>
  </si>
  <si>
    <t xml:space="preserve">Annual GDP by economic activity and by components of expenditure (at current and constant prices) are prepared.
</t>
  </si>
  <si>
    <t>تصنف الأنشطة الاقتصادية وفق التصنيف الذي تتبعه دول مجلس التعاون الخليجي كافة وهو نسخة معدلة من التصنيف الصناعي الدولي الموحد لجميع الأنشطة الاقتصادية للأمم المتحدة(التنقيح الرابع ).</t>
  </si>
  <si>
    <t xml:space="preserve">Construction </t>
  </si>
  <si>
    <t xml:space="preserve">Human health and social work activities </t>
  </si>
  <si>
    <t xml:space="preserve">Final consumption, intermediate consumption and capital formation are valued at purchaser’s prices. </t>
  </si>
  <si>
    <t>Most transactions are recorded on an accrual basis. Transactions by Government are mostly on a modified cash basis. The accounting year for the majority of the private corporations is the calendar year. The general government also follows calendar year .</t>
  </si>
  <si>
    <t xml:space="preserve">GDP obtained using the production approach is broken down by the components of expenditure. Independent estimates are worked out for household final consumption expenditure, government final consumption, exports and imports of goods and services. Gross capital information (GFC) including changes in inventories is obtained as a residual. </t>
  </si>
  <si>
    <t>GDP is estimated mainly using the production approach. The annual estimates are based on the annual economic survey results and administrative data from government. Estimates of informal sector are based on labor force survey results.</t>
  </si>
  <si>
    <t xml:space="preserve">تقدر قيمة الاستهلاك النهائي والاستهلاك الوسيط وتكوين رأس المال بأسعار المشترين. </t>
  </si>
  <si>
    <t>تسجل معظم المعاملات على أساس الاستحقاق وتسجل معاملات الحكومة في معظمها على أساس نقدي معدل. السنة المحاسبية لغالبية الشركات الخاصة هي السنة التقويمية. الحكومة العامة أيضا تتبع السنة التقويمية</t>
  </si>
  <si>
    <t>يقدر الناتج المحلي الإجمالي بشكل رئيسي باستخدام طريقة الإنتاج وتستند التقديرات السنوية على نتائج المسح الاقتصادي السنوي وبيانات سجلات إدارية من الحكومة. تقديرات القطاع غير المنظم تتم بناءً على نتائج مسح القوى العاملة.</t>
  </si>
  <si>
    <t>يصنف الناتج المحلي الإجمالي الذي تم الحصول عليه باستخدام طريقة الإنتاج حسب مكونات الإنفاق. وتحسب التقديرات المستقلة للإنفاق الاستهلاكي النهائي للأسر المعيشية والاستهلاك النهائي الحكومي وصادرات ومستوردات السلع والخدمات. وتُحسب تقديرات إجمالي تكوين رأس المال بما في ذلك التغييرات في مستوى المخزونات كبند متبقي.</t>
  </si>
  <si>
    <t xml:space="preserve">وترد أدناه تفاصيل منهجية جمع الناتج المحلي الإجمالي حسب النشاط بالأسعار الجارية والثابتة لكل مجموعة أنشطة : </t>
  </si>
  <si>
    <r>
      <rPr>
        <b/>
        <sz val="11"/>
        <rFont val="Calibri"/>
        <family val="2"/>
        <scheme val="minor"/>
      </rPr>
      <t>التعدين والمحاجر</t>
    </r>
    <r>
      <rPr>
        <sz val="11"/>
        <rFont val="Calibri"/>
        <family val="2"/>
        <scheme val="minor"/>
      </rPr>
      <t xml:space="preserve">(الباب باء من التنقيح الرابع- ISIC ) :
تعتمد المؤشرات على  بيانات ربعية لكميات الإنتاج والتصدير وكذلك عائدات تصدير النفط الخام والغاز الطبيعي المسال والمكثفات وتحويل الغاز إلى سائل ... الخ
</t>
    </r>
  </si>
  <si>
    <r>
      <rPr>
        <b/>
        <sz val="11"/>
        <rFont val="Calibri"/>
        <family val="2"/>
        <scheme val="minor"/>
      </rPr>
      <t xml:space="preserve">الصناعة التحويلية </t>
    </r>
    <r>
      <rPr>
        <sz val="11"/>
        <rFont val="Calibri"/>
        <family val="2"/>
        <scheme val="minor"/>
      </rPr>
      <t xml:space="preserve">(الباب جيم من التنقيح الرابع- ISIC ) :
تستند المؤشرات على بيانات ربعية حول إنتاج وإيرادات المبيعات/التصدير لمنتجات الصناعة التحويلية الرئيسية كمنتجات تكرير البترول والإسمنت والحديد الصلب والأسمدة ... الخ
</t>
    </r>
  </si>
  <si>
    <r>
      <rPr>
        <b/>
        <sz val="11"/>
        <rFont val="Calibri"/>
        <family val="2"/>
        <scheme val="minor"/>
      </rPr>
      <t>إمدادات الكهرباء والغاز والبخار ونكييف الهواء؛ إمدادات المياه وأنشطة المجاري وإدارة النفايات والمعالجة</t>
    </r>
    <r>
      <rPr>
        <sz val="11"/>
        <rFont val="Calibri"/>
        <family val="2"/>
        <scheme val="minor"/>
      </rPr>
      <t xml:space="preserve"> (الأبواب دال وهاء من التنقيح الرابع- ISIC ) :
بيانات شهرية عن كمية توليد وتوزيع الكهرباء والماء
</t>
    </r>
  </si>
  <si>
    <r>
      <rPr>
        <b/>
        <sz val="11"/>
        <rFont val="Calibri"/>
        <family val="2"/>
        <scheme val="minor"/>
      </rPr>
      <t>البناء والتشييد</t>
    </r>
    <r>
      <rPr>
        <sz val="11"/>
        <rFont val="Calibri"/>
        <family val="2"/>
        <scheme val="minor"/>
      </rPr>
      <t xml:space="preserve"> (الباب واو من التنقيح الرابع- ISIC ) :
تعتمد المؤشرات على نتائج مسح المؤشرات الاقتصادية الربعي المتعلقة بالعمالة والأجور والرواتب وقيمة الاعمال المنفذة لتشييد المباني وغير المباني والطرق/الجسور وتشييد البنية التحتية الأخرى، وكذلك إنتاج الأسمنت والصلب ومؤشرات الأسعار ذات الصلة. 
</t>
    </r>
  </si>
  <si>
    <t>Details on the compilation methodology of GDP by activity at current and constant prices  for each activity group are given hereunder:</t>
  </si>
  <si>
    <r>
      <rPr>
        <b/>
        <sz val="10"/>
        <rFont val="Calibri"/>
        <family val="2"/>
        <scheme val="minor"/>
      </rPr>
      <t>Construction</t>
    </r>
    <r>
      <rPr>
        <sz val="10"/>
        <rFont val="Calibri"/>
        <family val="2"/>
        <scheme val="minor"/>
      </rPr>
      <t>:(ISIC Rev.4, section F):  Indicators based on QEIS results on employment, wages &amp; salaries, value of work done in the construction of building, non-building, roads/bridges and other infrastructural construction and also the production of cement, steel and relevant price indices.</t>
    </r>
  </si>
  <si>
    <r>
      <rPr>
        <b/>
        <sz val="11"/>
        <rFont val="Calibri"/>
        <family val="2"/>
        <scheme val="minor"/>
      </rPr>
      <t>تجارة الجملة والتجزئة؛إصلاح المركبات ذات المحركات</t>
    </r>
    <r>
      <rPr>
        <sz val="11"/>
        <rFont val="Calibri"/>
        <family val="2"/>
        <scheme val="minor"/>
      </rPr>
      <t xml:space="preserve"> (الباب زاي من التنقيح الرابع- ISIC ) :
تعتمد المؤشرات على نتائج مسح المؤشرات الاقتصادية الربعي بشأن الإيرادات من المبيعات. المتغيرات الاخرى التي يتم جمع بياناتها تتمثل في حجم العمالة والأجور والرواتب. المصادر الأخرى هي البيانات المالية الربعية من بورصة قطر.
</t>
    </r>
  </si>
  <si>
    <r>
      <rPr>
        <b/>
        <sz val="11"/>
        <rFont val="Calibri"/>
        <family val="2"/>
        <scheme val="minor"/>
      </rPr>
      <t>النقل والتخزين</t>
    </r>
    <r>
      <rPr>
        <sz val="11"/>
        <rFont val="Calibri"/>
        <family val="2"/>
        <scheme val="minor"/>
      </rPr>
      <t xml:space="preserve"> (الباب حاء من التنقيح الرابع- ISIC ) :
تعتمد المؤشرات على نتائج مسح المؤشرات الاقتصادية الربعي من حيث حجم العمالة والأجور والرواتب وإيرادات نقل الركاب وإيرادات عمليات الشحن، وبيانات نقل الركاب لكل كيلومتر ونقل البضائع بالطن لكل كيلومتر. المصادر الأخرى هي البيانات المالية الربعية من بورصة قطر.
</t>
    </r>
  </si>
  <si>
    <r>
      <rPr>
        <b/>
        <sz val="11"/>
        <rFont val="Calibri"/>
        <family val="2"/>
        <scheme val="minor"/>
      </rPr>
      <t xml:space="preserve">أنشطة الإقامة وخدمات  الطعام </t>
    </r>
    <r>
      <rPr>
        <sz val="11"/>
        <rFont val="Calibri"/>
        <family val="2"/>
        <scheme val="minor"/>
      </rPr>
      <t xml:space="preserve">(الباب طاء من التنقيح الرابع- ISIC ) :
بالنسبة لنشاط الإقامة تعتمد المؤشرات على نتائج مسح المؤشرات الاقتصادية الربعي من حيث عدد العمالة والأجور والرواتب وعدد ليالي الاقامة وإيرادات الغرف ومبيعات المطاعم والإيرادات الأخرى. أما بالنسبة للخدمات الغذاَئية تعتمد المؤشرات على نتائج مسح المؤشرات الاقتصادية الربعي من حيث عدد العمالة والأجور والرواتب وعدد الوجبات التي تم تقديمها والإيرادات من المبيعات و الخدمات. 
أيضاً هيئة قطر للسياحة تشكل مصدراً اَخراً للبيانات.
</t>
    </r>
  </si>
  <si>
    <r>
      <rPr>
        <b/>
        <sz val="11"/>
        <rFont val="Calibri"/>
        <family val="2"/>
        <scheme val="minor"/>
      </rPr>
      <t>المعلومات والاتصالات</t>
    </r>
    <r>
      <rPr>
        <sz val="11"/>
        <rFont val="Calibri"/>
        <family val="2"/>
        <scheme val="minor"/>
      </rPr>
      <t xml:space="preserve"> (الباب ياء من التنقيح الرابع- ISIC ) :
تعتمد المؤشرات على البيانات المالية الربعية للشركات الرئيسية العاملة في هذا المجال والمدرجة في بورصة قطر.
</t>
    </r>
  </si>
  <si>
    <r>
      <rPr>
        <b/>
        <sz val="11"/>
        <rFont val="Calibri"/>
        <family val="2"/>
        <scheme val="minor"/>
      </rPr>
      <t xml:space="preserve">الأنشطة المالية وأنشطة التأمين </t>
    </r>
    <r>
      <rPr>
        <sz val="11"/>
        <rFont val="Calibri"/>
        <family val="2"/>
        <scheme val="minor"/>
      </rPr>
      <t xml:space="preserve"> (الباب كاف من التنقيح الرابع- ISIC ) :
تعتمد المؤشرات على البيانات المالية الربعية للمصارف وشركات التأمين الرئيسية المتاحة على موقع سوق الدوحة للأوراق المالية على شبكة الإنترنت. وثمة مصدر آخر للمعلومات هو بيانات الودائع والقروض التي ينشرها مصرف قطر المركزي. 
</t>
    </r>
  </si>
  <si>
    <r>
      <rPr>
        <b/>
        <sz val="11"/>
        <rFont val="Calibri"/>
        <family val="2"/>
        <scheme val="minor"/>
      </rPr>
      <t xml:space="preserve">الأنشطة العقارية  </t>
    </r>
    <r>
      <rPr>
        <sz val="11"/>
        <rFont val="Calibri"/>
        <family val="2"/>
        <scheme val="minor"/>
      </rPr>
      <t xml:space="preserve">(الباب لام من التنقيح الرابع- ISIC ) :
تعتمد المؤشرات على نتائج مسح المؤشرات الاقتصادية الربعي من حيث حجم العمالة والأجور والرواتب والإيرادات. المصادر الأخرى هي البيانات المالية الربعية التي تنشرها بورصة قطر. يتم تقدير إجمالي القيمة المضافة للمساكن التي يشغلها مالكوها باستخدام اتجاهات النمو في عدد السكان ومؤشر أسعار المستهلك المتعلق بإيجارات المنازل. 
</t>
    </r>
  </si>
  <si>
    <r>
      <rPr>
        <b/>
        <sz val="11"/>
        <rFont val="Calibri"/>
        <family val="2"/>
        <scheme val="minor"/>
      </rPr>
      <t>الأنشطة المهنية والعلمية والتقنية؛ أنشطة الخدمات الإدارية وخدمات الدعم</t>
    </r>
    <r>
      <rPr>
        <sz val="11"/>
        <rFont val="Calibri"/>
        <family val="2"/>
        <scheme val="minor"/>
      </rPr>
      <t xml:space="preserve"> (الأبواب ميم ونون من التنقيح الرابع- ISIC ) :
تسخلص المؤشرات من نتائج مسح المؤشرات الاقتصادية الربعي المتعلقة بحجم العمالة والأجور والرواتب
</t>
    </r>
  </si>
  <si>
    <r>
      <rPr>
        <b/>
        <sz val="10"/>
        <rFont val="Calibri"/>
        <family val="2"/>
        <scheme val="minor"/>
      </rPr>
      <t>Wholesale and retail trade; repair of motor vehicles and motorcycles</t>
    </r>
    <r>
      <rPr>
        <sz val="10"/>
        <rFont val="Calibri"/>
        <family val="2"/>
        <scheme val="minor"/>
      </rPr>
      <t xml:space="preserve"> (ISIC Rev.4, section G): Indicators are based on QEIS results on sales revenue. Other variables collected are employment, wages and salaries. Other source data obtained from quarterly financial statements of Qatar Stock Exchange.</t>
    </r>
  </si>
  <si>
    <r>
      <rPr>
        <b/>
        <sz val="10"/>
        <rFont val="Calibri"/>
        <family val="2"/>
        <scheme val="minor"/>
      </rPr>
      <t xml:space="preserve">Transportation and storage </t>
    </r>
    <r>
      <rPr>
        <sz val="10"/>
        <rFont val="Calibri"/>
        <family val="2"/>
        <scheme val="minor"/>
      </rPr>
      <t>(ISIC Rev.4, section H): QEIS results on employment, wages &amp; salaries, and passenger revenue, freight revenue, passenger/km, and freight-ton/km. Other source data are obtained from quarterly financial statements of Qatar Stock Exchange.</t>
    </r>
  </si>
  <si>
    <r>
      <rPr>
        <b/>
        <sz val="10"/>
        <rFont val="Calibri"/>
        <family val="2"/>
        <scheme val="minor"/>
      </rPr>
      <t>Accommodation and food service activities</t>
    </r>
    <r>
      <rPr>
        <sz val="10"/>
        <rFont val="Calibri"/>
        <family val="2"/>
        <scheme val="minor"/>
      </rPr>
      <t xml:space="preserve"> (ISIC Rev.4, section I ): For accommodation services, QEIS results on number of employees, salary and wages, number of bed-nights, revenue from rooms, restaurant sales and other revenue. Food service quarterly economic indicator survey (QEIS) results on number of employees, salary and wages, number of meals served and revenue from sales and services. Another source of information for these activities is Qatar Tourism Authority.</t>
    </r>
  </si>
  <si>
    <r>
      <rPr>
        <b/>
        <sz val="10"/>
        <rFont val="Calibri"/>
        <family val="2"/>
        <scheme val="minor"/>
      </rPr>
      <t>Information and communication</t>
    </r>
    <r>
      <rPr>
        <sz val="10"/>
        <rFont val="Calibri"/>
        <family val="2"/>
        <scheme val="minor"/>
      </rPr>
      <t xml:space="preserve"> (ISIC Rev.4, section J): Indicator based on revenues for main companies working in this field reporting quarterly financial statements at Qatar Stock Exchange.</t>
    </r>
  </si>
  <si>
    <r>
      <rPr>
        <b/>
        <sz val="10"/>
        <rFont val="Calibri"/>
        <family val="2"/>
        <scheme val="minor"/>
      </rPr>
      <t>Financial and insurance activities</t>
    </r>
    <r>
      <rPr>
        <sz val="10"/>
        <rFont val="Calibri"/>
        <family val="2"/>
        <scheme val="minor"/>
      </rPr>
      <t xml:space="preserve"> (ISIC Rev.4, section K) :Quarterly Financial Statements of major banks and Insurance companies available at Qatar Stock Exchange website. Qatar Central Bank is the source for the information on deposits and loans. </t>
    </r>
  </si>
  <si>
    <r>
      <rPr>
        <b/>
        <sz val="10"/>
        <rFont val="Calibri"/>
        <family val="2"/>
        <scheme val="minor"/>
      </rPr>
      <t>Real estate services</t>
    </r>
    <r>
      <rPr>
        <sz val="10"/>
        <rFont val="Calibri"/>
        <family val="2"/>
        <scheme val="minor"/>
      </rPr>
      <t xml:space="preserve"> (ISIC Rev.4, section L):  : QEIS results on employment, wages &amp; salary, revenue earnings. Other source data obtained from quarterly financial statements of Qatar Stock Exchange. Owner occupied dwelling GVA is estimated by using the growth trends in population and CPI related to house rents.</t>
    </r>
  </si>
  <si>
    <r>
      <rPr>
        <b/>
        <sz val="10"/>
        <rFont val="Calibri"/>
        <family val="2"/>
        <scheme val="minor"/>
      </rPr>
      <t>Professional, scientific and technical activities; Administrative and support service activitie</t>
    </r>
    <r>
      <rPr>
        <sz val="10"/>
        <rFont val="Calibri"/>
        <family val="2"/>
        <scheme val="minor"/>
      </rPr>
      <t>s (ISIC Rev.4, section M +N):  : QEIS results on  employment, wages and salaries.</t>
    </r>
  </si>
  <si>
    <r>
      <rPr>
        <b/>
        <sz val="10"/>
        <rFont val="Calibri"/>
        <family val="2"/>
        <scheme val="minor"/>
      </rPr>
      <t>Education</t>
    </r>
    <r>
      <rPr>
        <sz val="10"/>
        <rFont val="Calibri"/>
        <family val="2"/>
        <scheme val="minor"/>
      </rPr>
      <t xml:space="preserve"> (ISIC Rev.4, section P): QEIS results on total number of employees, salary and wages, number of enrolled students and revenue earned.</t>
    </r>
  </si>
  <si>
    <r>
      <rPr>
        <b/>
        <sz val="10"/>
        <rFont val="Calibri"/>
        <family val="2"/>
        <scheme val="minor"/>
      </rPr>
      <t>Human health and social work activities</t>
    </r>
    <r>
      <rPr>
        <sz val="10"/>
        <rFont val="Calibri"/>
        <family val="2"/>
        <scheme val="minor"/>
      </rPr>
      <t xml:space="preserve"> (ISIC Rev.4, section Q) QEIS results on total number of employees, salary and wages, number of patients attended and revenue earned</t>
    </r>
  </si>
  <si>
    <r>
      <rPr>
        <b/>
        <sz val="10"/>
        <rFont val="Calibri"/>
        <family val="2"/>
        <scheme val="minor"/>
      </rPr>
      <t>Arts, entertainment and recreation. Other service activities</t>
    </r>
    <r>
      <rPr>
        <sz val="10"/>
        <rFont val="Calibri"/>
        <family val="2"/>
        <scheme val="minor"/>
      </rPr>
      <t xml:space="preserve"> ( ISIC Rev.4, section R+S) QEIS results on employment, wages and salary, revenue earnings for other social services.</t>
    </r>
  </si>
  <si>
    <t>QGDP estimates at constant 2018 prices are compiled by (i) extrapolating the quarterly estimates of the base year, with volume indices (for Mining. Manufacturing, and Electricity and water supply) and (ii) deflating of current price estimates by price deflators/relevant components of CPI and PPI (for other activity groups).</t>
  </si>
  <si>
    <r>
      <rPr>
        <b/>
        <sz val="11"/>
        <rFont val="Calibri"/>
        <family val="2"/>
        <scheme val="minor"/>
      </rPr>
      <t>التعليم</t>
    </r>
    <r>
      <rPr>
        <sz val="11"/>
        <rFont val="Calibri"/>
        <family val="2"/>
        <scheme val="minor"/>
      </rPr>
      <t xml:space="preserve"> (الباب عين من التنقيح الرابع- ISIC ) :
تعتمد المؤشرات على نتائج مسح المؤشرات الاقتصادية الربعي من حيث عدد العاملين والأجور والرواتب وعدد الطلاب الملتحقين بالدراسة والعائد من الإيرادات
</t>
    </r>
  </si>
  <si>
    <t xml:space="preserve">ييتم إعداد  تقديرات الناتج المحلي الإجمالي الربعي بالأسعار الثابتة على أساس أسعار 2018 عن طريق (1) استقراء التقديرات الفصلية لسنة الأساس بمؤشرات الحجم ( الخاصة بأنشطة التعدين والصناعة التحويلية وإمدادات الكهرباء والمياه )، (2) تكميش قيمة التقديرات بالأسعار الجارية بمعامل تكميش أسعارالمكونات ذات الصلة في مؤشر أسعار المستهلك ومؤشر أسعار المنتجين (لمجموعات الأنشطة الأخرى). 
</t>
  </si>
  <si>
    <t xml:space="preserve">يتم إعداد التقديرات الربعية للإنفاق الاستهلاكي النهائي غالبًا عن طريق تحريك تقديرات الربع المقابل في السنة السابقة لمكون إنفاقي معين مع معدلات النمو المسجلة في مختلف المؤشرات ويتم الحصول على البيانات المتعلقة بالصادرات والواردات من السلع والخدمات من ميزان المدفوعات ويتم الحصول على تكوين رأس المال الاجمالي كعنصر متبقي من الناتج المحلي الاجمالي 
</t>
  </si>
  <si>
    <t>لا يتم استخدام مؤشر أسعار المنتجين حاليًا كثيرًا لأنه يحتوي على مزيج من أسعار قيمة الوحدة. بالنسبة لقطاع الخدمات ، يتم استخدام المكونات ذات الصلة من مؤشر أسعار المستهلك كمكمش في حالة عدم وجود مؤشر للأجور أو مؤشرات حجم مناسبة أخرى.</t>
  </si>
  <si>
    <r>
      <t xml:space="preserve">الانفاق الاستهلاكي النهائي للأسر المعيشية: </t>
    </r>
    <r>
      <rPr>
        <sz val="11"/>
        <rFont val="Calibri"/>
        <family val="2"/>
        <scheme val="minor"/>
      </rPr>
      <t>مؤشر مركب يستند على النمو السكاني واسعار المستهلك ونفقات السفر والمساكن المؤهولة بملاكها</t>
    </r>
  </si>
  <si>
    <r>
      <t>الانفاق الاستهلاكي النهائي للحكومة:</t>
    </r>
    <r>
      <rPr>
        <sz val="11"/>
        <rFont val="Calibri"/>
        <family val="2"/>
        <scheme val="minor"/>
      </rPr>
      <t xml:space="preserve"> يستند المؤشر المركب على الخدمات الحكومية و الانفاق الاستهلاكي النهائي للأسر المعيشية.</t>
    </r>
  </si>
  <si>
    <r>
      <t xml:space="preserve">إجمالي التكوينات الرأسمالية: </t>
    </r>
    <r>
      <rPr>
        <sz val="11"/>
        <rFont val="Calibri"/>
        <family val="2"/>
        <scheme val="minor"/>
      </rPr>
      <t>يقدر كمكون متبقي للإنفاق</t>
    </r>
  </si>
  <si>
    <r>
      <t xml:space="preserve">الصادرات من السلع والخدمات: </t>
    </r>
    <r>
      <rPr>
        <sz val="11"/>
        <rFont val="Calibri"/>
        <family val="2"/>
        <scheme val="minor"/>
      </rPr>
      <t xml:space="preserve">مصدر بيانات الصادرات من السلع والخدمات هو  ميزان المدفوعات  الربعي (مصرف قطر المركزي ) </t>
    </r>
  </si>
  <si>
    <r>
      <rPr>
        <b/>
        <sz val="11"/>
        <rFont val="Calibri"/>
        <family val="2"/>
        <scheme val="minor"/>
      </rPr>
      <t>الواردات من السلع والخدمات:</t>
    </r>
    <r>
      <rPr>
        <sz val="11"/>
        <rFont val="Calibri"/>
        <family val="2"/>
        <scheme val="minor"/>
      </rPr>
      <t xml:space="preserve"> مصدر بيانات الواردات من السلع والخدمات هو ميزان المدفوعات  الربعي (مصرف قطر المركزي)
</t>
    </r>
  </si>
  <si>
    <r>
      <rPr>
        <b/>
        <sz val="10"/>
        <rFont val="Calibri"/>
        <family val="2"/>
        <scheme val="minor"/>
      </rPr>
      <t>Imports of goods and services</t>
    </r>
    <r>
      <rPr>
        <sz val="10"/>
        <rFont val="Calibri"/>
        <family val="2"/>
        <scheme val="minor"/>
      </rPr>
      <t xml:space="preserve">: The data source for imports of goods and services is the quarterly balance of payments of the Qatar Central Bank (QCB).
</t>
    </r>
  </si>
  <si>
    <r>
      <rPr>
        <b/>
        <sz val="11"/>
        <rFont val="Calibri"/>
        <family val="2"/>
        <scheme val="minor"/>
      </rPr>
      <t>وسائط وأشكال النشر</t>
    </r>
    <r>
      <rPr>
        <sz val="11"/>
        <rFont val="Calibri"/>
        <family val="2"/>
        <scheme val="minor"/>
      </rPr>
      <t xml:space="preserve">
تنشر قائمة نشرات سابقة على موقع جهاز التخطيط والإحصاء: 
http://www.psa.gov.qa/
</t>
    </r>
  </si>
  <si>
    <t xml:space="preserve"> يتعين على أي بلد ما تتبع مسار إنتاجه من السلع والخدمات شأنه في ذلك شأن أي عمل آخر. وفي هذا السياق يتمثل التحدي في تتبع مسار التنمية السريعة التي تشهدها دولة قطر خاصة  في ظل عدم توفر سجل إحصائي حديث للأعمال التجارية يضم كافة المنشآت</t>
  </si>
  <si>
    <t xml:space="preserve"> يشكل التصنيف السليم للشركات(وحدات الإبلاغ) مع المنشآت متعددة الكيانات /الانشطة تحديًا آخر. </t>
  </si>
  <si>
    <t xml:space="preserve"> يشكل قياس الاقتصاد المتنامي القائم على المعرفة وبشكل رئيسي في قطاع الخدمات تحديًا آخر</t>
  </si>
  <si>
    <t xml:space="preserve"> إعداد الناتج المحلي الإجمالي الربعي حسب مكونات الانفاق بالأسعار الثابتة </t>
  </si>
  <si>
    <t xml:space="preserve"> إنتاج تقديرات ربعية للناتج المحلي الإجمالي حسب  مكونات الإنفاق بالأسعار الجارية.</t>
  </si>
  <si>
    <t xml:space="preserve"> تطبيق التصنيف الصناعي الدولي الموحد لجميع الأنشطة الإقتصادية (تنقيح 4) في نشر بيانات الناتج المحلي الإجمالي الفصلي حسب الأنشطة بدأ من يونيو 2016</t>
  </si>
  <si>
    <t>Quarterly releases are made through Press Releases. As from October 2012, a brief analysis of quarterly GDP is also given in the quarterly publication “Window on Economic Statistics of Qatar”. In order to balance timeliness and quality, statistics relating to the latest period are often estimated using some assumptions. "Preliminary" is used to describe the first released version of a series, and "Revised " to describe subsequent versions prior to the final amendment.</t>
  </si>
  <si>
    <t>Other aspects and  challenges.</t>
  </si>
  <si>
    <t xml:space="preserve">Main achievements from previous metadata </t>
  </si>
  <si>
    <t>Implement ISIC Rev.4 for the release of quarterly GDP by activity as from June 2016</t>
  </si>
  <si>
    <t xml:space="preserve">The four main components of GDP by expenditure are: </t>
  </si>
  <si>
    <t>Household final consumption expenditure</t>
  </si>
  <si>
    <t xml:space="preserve">The main source of information is the executed budget expenses provided by the Ministry of  Finance and the financial statements of government units. Expenditure is measured as output minus any receipts from sales. Output is estimated as the sum of all the costs namely, the compensation of employees, intermediate consumption of goods and services and consumption of fixed capital. 
</t>
  </si>
  <si>
    <t xml:space="preserve"> تستقرأ التقديرات  باستخدام مؤشر حجمي ومؤشرات محددة لأسعار المستهلك. المؤشر الحجمي هو مزيج من معدل النمو السكاني ومعامل للجودة يتضمن التغير في جودة المنتج في السلة. وتُحسب التقديرات بالأسعار الثابتة من خلال التكميش بمكونات مؤشر أسعار المستهلك ذات الصلة. 
</t>
  </si>
  <si>
    <t xml:space="preserve">المصدر الرئيسي للمعلومات هو نفقات الموازنة المنفذة التي توفرها وزارة المالية والبيانات المالية للوحدات الحكومية. ويُقاس الإنفاق على أساس الانتاج ناقصًا أي مقبوضات من المبيعات. ويقدر الانتاج كمجموع كافة التكاليف وهي أجور الموظفين والاستهلاك الوسيط للسلع والخدمات واستهلاك رأس المال الثابت. </t>
  </si>
  <si>
    <t>الاعمال تحت التنفيذ (زراعة المحاصيل، تربية الأشجار والمواشي، هياكل الإنشاءات غير المكتملة، الأصول الثابتة الأخرى غير المكتملة، إنتاج الأفلام والبرمجيات المنجزة جزئيًا).</t>
  </si>
  <si>
    <t xml:space="preserve">ويُحسب إجمالي تكوين رأس المال كبند متبقي وعليه يتضمن الفروقات الإحصائية. ويجري التحقق من منطقية التقديرات عبر استخدام واسع النطاق لطريقة تدفق السلع وعبر التدقيق والمقارنة مع المصادر الأخرى ذات الصلة. 
</t>
  </si>
  <si>
    <t xml:space="preserve">عملية التصدير هي أي معاملة تتضمن انتقال سلع وخدمات من المقيمين إلى غير المقيمين. وتشمل صادرات قطر الرئيسية الغاز الطبيعي المسال والنفط الخام والمكثفات. ومصدر بيانات صادرات السلع هو جهاز التخطيط والإحصاء، وبالنسبة لصادرات الخدمات هو مصرف قطر المركزي. والبيانات المستخدمة في الحسابات الوطنية متسقة مع بيانات ميزان المدفوعات الذي يعده مصرف قطر المركزي. </t>
  </si>
  <si>
    <t>Change in inventories include</t>
  </si>
  <si>
    <t xml:space="preserve">A transaction of goods and services from residents to non-residents is an export. Qatar main exports comprise LNG, Crude oil, and Condensates. The data source for exports of goods is the PSA and, for Services is Qatar Central Bank (QCB). Data used for national accounts are consistent with that of the balance of payments prepared by the QCB. </t>
  </si>
  <si>
    <t xml:space="preserve">A transaction of goods and services from non-residents to residents is an import. The data source for imports of goods is the General Customs Authority and the reports of commercial banks. Data used for this component is consistent with the Balance of Payments statistics prepared by the Qatar Central Bank. 
Work on the compilation of import and export price indices is underway.
</t>
  </si>
  <si>
    <t>Quarterly GDP by Components of Expenditure - Time Series, at current prices 2013 to 2020</t>
  </si>
  <si>
    <t>سلسلة زمنية للناتج المحلي الإجمالي الربع سنوي حسب النشاط الإقتصادي بالأسعار الجارية  2011 - 2020</t>
  </si>
  <si>
    <t>سلسلة زمنية للناتج المحلي الإجمالي الربع سنوي حسب النشاط الإقتصادي بالأسعار الثابتة 2011 - 2020</t>
  </si>
  <si>
    <t>سلسلة زمنية للناتج المحلي الإجمالي الربع سنوي حسب الإنفاق بالأسعار الجارية  2013- 2020</t>
  </si>
  <si>
    <t xml:space="preserve">تقديرات القيمة المضافة للتعدين واستغلال المحاجر </t>
  </si>
  <si>
    <t>تقديرات القيمة المضافة للأنشطة الاخرى غير التعدين واستغلال المحاجر</t>
  </si>
  <si>
    <t>تقديرات القيمة المضافة لأنشطة الحكومة العامة</t>
  </si>
  <si>
    <t xml:space="preserve">صافي الصادرات
Net Exports </t>
  </si>
  <si>
    <t>II.1</t>
  </si>
  <si>
    <t>I.1</t>
  </si>
  <si>
    <t>I.2</t>
  </si>
  <si>
    <t>I.3</t>
  </si>
  <si>
    <t>I.4</t>
  </si>
  <si>
    <t>II.2</t>
  </si>
  <si>
    <t>II.3</t>
  </si>
  <si>
    <t>III.1</t>
  </si>
  <si>
    <t>III.2</t>
  </si>
  <si>
    <t>III.3</t>
  </si>
  <si>
    <t>IIV.1</t>
  </si>
  <si>
    <t>IIV.2</t>
  </si>
  <si>
    <t>IIV.3</t>
  </si>
  <si>
    <t>Production</t>
  </si>
  <si>
    <t>الإنتاج</t>
  </si>
  <si>
    <t>Expenditure</t>
  </si>
  <si>
    <t>الإنفاق</t>
  </si>
  <si>
    <t xml:space="preserve">Report on Quarterly Estimates of Gross Domestic Product by Economic Activity and Components of Expenditure for Qatar Economy 
</t>
  </si>
  <si>
    <t>تقديرات الناتج المحلي الإجمالي الربعي حسب النشاط الاقتصادي بالأسعار الثابتة لسنة الأساس (2018 = 100) سلسلة زمنية 2011 - 2020</t>
  </si>
  <si>
    <t>Expenditure Components Of Nominal Quarterly GDP At Current Prices Time Series, 2013 to 2020</t>
  </si>
  <si>
    <r>
      <t>تتولى إدارة الاحصاءات  بجهاز التخطيط و الإحصاء عملية تجميع بيانات عن إجماليات</t>
    </r>
    <r>
      <rPr>
        <sz val="12"/>
        <rFont val="Calibri"/>
        <family val="2"/>
      </rPr>
      <t xml:space="preserve"> </t>
    </r>
    <r>
      <rPr>
        <sz val="12"/>
        <rFont val="AL-Mohanad Bold"/>
      </rPr>
      <t xml:space="preserve">تقديرات الحسابات الوطنية: الناتج المحلي الإجمالي والإنفاق الاستهلاكي والتكوين الراسمالي وغيرها بالأسعار الجارية والثابتة لسنة الاساس (2018) الخاصة باقتصاد دولة قطر، حيث يتم نشرها تحت مسمى </t>
    </r>
    <r>
      <rPr>
        <b/>
        <sz val="12"/>
        <rFont val="AL-Mohanad Bold"/>
      </rPr>
      <t>"نشرة الحسابات الوطنية الربعية".</t>
    </r>
  </si>
  <si>
    <r>
      <t>في هذا الاصدار يتم نشر الناتج المحلي الاجمالي حسب النشاط الاقتصادي تبعا لتصنيف الأمم المتحدة الصناعي الدولي  (</t>
    </r>
    <r>
      <rPr>
        <sz val="12"/>
        <color theme="1"/>
        <rFont val="Calibri"/>
        <family val="2"/>
      </rPr>
      <t>ISIC</t>
    </r>
    <r>
      <rPr>
        <sz val="12"/>
        <color theme="1"/>
        <rFont val="AL-Mohanad Bold"/>
      </rPr>
      <t xml:space="preserve"> التنقيح الرابع). </t>
    </r>
    <r>
      <rPr>
        <sz val="11"/>
        <color theme="1"/>
        <rFont val="Sultan Medium"/>
      </rPr>
      <t>بعد التحول إلى هذا التصنيف الجديد، تم إعداد سلسلة منقحة من سلسلة تقديرات الناتج المحلي الإجمالي الربعية والسنوية للأعوام 2011-2019، وتم نشرها على الموقع الخاص بجهاز التخطيط و الإحصاء .</t>
    </r>
  </si>
  <si>
    <r>
      <t>في هذا التقرير تم توفير الناتج المحلي الاجمالي بالأسعار الجارية والثابتة</t>
    </r>
    <r>
      <rPr>
        <sz val="12"/>
        <color rgb="FFFF0000"/>
        <rFont val="Sultan normal"/>
      </rPr>
      <t xml:space="preserve"> </t>
    </r>
    <r>
      <rPr>
        <sz val="12"/>
        <color theme="1"/>
        <rFont val="Sultan normal"/>
      </rPr>
      <t>للأرباع الثمانية الاخيرة.</t>
    </r>
  </si>
  <si>
    <t xml:space="preserve">The data will be presented and analyzed by making a comparison (on an annual basis) for the current quarter of the year of study with the revised estimates for the same quarter in the previous year, and the previous quarter for the target quarter that was reviewed and the second comparison will be (on a quarterly basis), and will be presented in the following paragraphs, and will also be presented in Table No. (3).
</t>
  </si>
  <si>
    <t xml:space="preserve"> عند جمع القيم الواردة في الجداول قد لا تساوي المجموع بسبب التقريب.</t>
  </si>
  <si>
    <t>منهجية تقدير الناتج المحلي الإجمالي الربعي حسب النشاط</t>
  </si>
  <si>
    <t xml:space="preserve">Methodology for the estimation of quarterly GDP (QGDP) by activitiy. </t>
  </si>
  <si>
    <t xml:space="preserve">الغرض الرئيسي من التقديرات الربعية للناتج المحلي الإجمالي هو توفير تقديرات أحدث توقيتًا من التقديرات السنوية وكذلك صورة أشمل من المؤشرات قصيرة المدى. حاليًا، يقدر الناتج المحلي الإجمالي الربعي باستخدام طريقة الإنتاج فقط. وتجمع التقديرات بجمع المؤشرات الرئيسية المتعلقة بالإنتاج والقيمة المضافة عبر مسح مصمم خصيصًا للمؤشر الاقتصادي الربعي، أطلق في أوائل 2011. وتستخدم أيضًا بيانات السجلات الإدارية للجهات المصدرية. وتجمع التقديرات الربعية للناتج المحلي الإجمالي غالبًا عن طريق تحريك تقديرات الربع المقابل في السنة السابقة لأي نشاط اقتصادي مع معدلات النمو المسجلة في مختلف المؤشرات على المستوى الربعي للبند/مجموعة البنود. 
</t>
  </si>
  <si>
    <t xml:space="preserve">The main purpose of the quarterly estimates of GDP is to provide a timely estimate than the annual estimates as well as a more comprehensive picture than the short term indicators. Currently, quarterly GDP is estimated using only the production approach. The estimates are compiled by collecting major indicators relating to the production and value added through a specially designed Quarterly Economic Indicator Survey, launched in early 2011. Data available through administrative records of source agencies are also used. The quarterly estimates of GDP are compiled, mostly by moving the previous year’s corresponding quarter estimates of an economic activity with the growth rates observed in various indicators, at detailed item/item-group level. 
</t>
  </si>
  <si>
    <r>
      <rPr>
        <b/>
        <sz val="11"/>
        <rFont val="Calibri"/>
        <family val="2"/>
        <scheme val="minor"/>
      </rPr>
      <t>أنشطة صحة الانسان والخدمة الاجتماعية</t>
    </r>
    <r>
      <rPr>
        <sz val="11"/>
        <rFont val="Calibri"/>
        <family val="2"/>
        <scheme val="minor"/>
      </rPr>
      <t xml:space="preserve"> (الباب فاء من التنقيح الرابع- ISIC ) :
تعتمد المؤشرات على نتائج مسح المؤشرات الاقتصادية الربعي من حيث عدد العاملين والأجور والرواتب وعدد المرضى والعائد من الإيرادات
</t>
    </r>
  </si>
  <si>
    <t>The PPI is currently not so much used because it contains a mixture of unit value prices. For the Services sector, relevant components of the CPI are used as deflators in the absence of a wage index or other appropriate volume indicators.</t>
  </si>
  <si>
    <t xml:space="preserve">تقدم إصدارات ربعية من خلال بيانات صحفية. أيضاً واعتبارًا من أكتوبر 2012، يقدم تحليل موجز للناتج المحلي الإجمالي الربعي في النشرة الربعية "نافذة على الإحصاءات الاقتصادية في قطر". لتحقيق التوازن بين توقيت نشر البيانات والجودة غالبًا ما يتم تقدير الإحصاءات المتعلقة بالفترة الأخيرة باستخدام بعض الافتراضات. ويجري إستخدم مصطلح " أولية" لوصف الإصدار الأول من أي سلسلة بيانات و "مراجعة" لوصف الإصدارات اللاحقة قبل التعديل النهائي. </t>
  </si>
  <si>
    <t>General Government activities</t>
  </si>
  <si>
    <t xml:space="preserve">QGDP estimates at constant 2018 prices are compiled by (i) extrapolating the quarterly estimates of the base year, with volume indices (for Mining and Manufacturing) and (ii) deflating of current price estimates by price deflators/relevant components of CPI and PPI (for other activity groups). </t>
  </si>
  <si>
    <t>Methodology for the estimation of quarterly GDP by economic activity at constant prices.</t>
  </si>
  <si>
    <t xml:space="preserve">تجمع تقديرات الناتج المحلي الإجمالي الربعي بالأسعار الثابتة (أسعار 2018) عن طريق (1) استقراء التقديرات الربعية لسنة الأساس بمؤشرات الحجم (للتعدين والتصنيع)، (2) تخفيض قيمة التقديرات بالأسعار الجارية بمعامل تكميش الأسعار/المكونات ذات الصلة لمؤشر أسعار المستهلك ومؤشر أسعار المنتجين (لفئات النشاط الأخرى). </t>
  </si>
  <si>
    <t>Quarterly GDP by Economic Activity - Time Series, at Constant Prices 2011 to 2020</t>
  </si>
  <si>
    <t xml:space="preserve"> Estimates of Quarterly Gross Domestic Product by Economic Activities at Current Prices</t>
  </si>
  <si>
    <t>Estimates of Quarterly Gross Domestic Product by Economic Activites at Constant Prices (2018=100)</t>
  </si>
  <si>
    <t>Expenditure Components of Nominal Quarterly GDP at Current Prices</t>
  </si>
  <si>
    <t>EXPN</t>
  </si>
  <si>
    <t>EXPN.1</t>
  </si>
  <si>
    <t>تقديرات الناتج المحلي الإجمالي الربعي حسب النشاط الاقتصادي 
بالأسعار الجارية (القيمة: بالمليون ر.ق)</t>
  </si>
  <si>
    <t>2011 Quarters</t>
  </si>
  <si>
    <t>2012 Quarters</t>
  </si>
  <si>
    <t>2013 Quarters</t>
  </si>
  <si>
    <t>2014 Quarters</t>
  </si>
  <si>
    <t>2015 Quarters</t>
  </si>
  <si>
    <t>2016 Quarters</t>
  </si>
  <si>
    <t>2017 Quarters</t>
  </si>
  <si>
    <t>2018 Quarters</t>
  </si>
  <si>
    <t>2019 Quarters*</t>
  </si>
  <si>
    <t>2020 Quarters**</t>
  </si>
  <si>
    <t>2011Quarters</t>
  </si>
  <si>
    <t>ESTIMATES OF QUARTERLY GROSS DOMESTIC PRODUCT BY ECONOMIC ACTIVITIES AT CURRENT PRICES.                Percentage change  Q-o-Q</t>
  </si>
  <si>
    <t>تقديرات الناتج المحلي الإجمالي الإسمي حسب النشاط الاقتصادي                                            التغيير النسبي الربعي</t>
  </si>
  <si>
    <t>تقديرات الناتج المحلي الإجمالي الإسمي  حسب النشاط الاقتصادي                                                        التغيير النسبي السنوي</t>
  </si>
  <si>
    <t xml:space="preserve">تقديرات الناتج المحلي الإجمالي الإسمي حسب النشاط الاقتصادي                                             النسبة المئوية من الناتج المحلي الاجمالي </t>
  </si>
  <si>
    <t>ESTIMATES OF QUARTERLY GROSS DOMESTIC PRODUCT BY ECONOMIC ACTIVITIES AT CURRENT PRICES.                       Percent of Total GDP</t>
  </si>
  <si>
    <t xml:space="preserve">تقديرات الناتج المحلي الإجمالي بالأسعار الثابتة حسب النشاط الاقتصادي                           التغيير النسبي السنوي </t>
  </si>
  <si>
    <t>تقديرات الناتج المحلي الإجمالي بالأسعار الثابتة حسب النشاط الاقتصادي                           التغيير النسبي الربعي</t>
  </si>
  <si>
    <t>تقديرات الناتج المحلي الإجمالي بالأسعار الثابتة حسب النشاط الاقتصادي                            النسبة المئوية إلى الناتج المحلي الإجمالي</t>
  </si>
  <si>
    <t>مكونات الإنفاق</t>
  </si>
  <si>
    <t>EXPENDITURE COMPONENTS OF QUARTERLY GDP AT CURRENT PRICES                                                             (Value: in million QR)</t>
  </si>
  <si>
    <t>عناصر الإنفاق للناتج المحلي الإجمالي بالأسعار الجارية 
التغيير النسبي السنوي</t>
  </si>
  <si>
    <t xml:space="preserve">EXPENDITURE COMPONENTS OF QUARTERLY GDP AT CURRENT PRICES.                                                       Percentage change Y-o-Y </t>
  </si>
  <si>
    <t>EXPENDITURE COMPONENTS OF QUARTERLY GDP AT CURRENT PRICES.                                                     Percentage change Q-o-Q</t>
  </si>
  <si>
    <t>عناصر الإنفاق للناتج المحلي الإجمالي بالأسعار الجارية 
التغيير النسبي الربعي</t>
  </si>
  <si>
    <t xml:space="preserve">عناصر الإنفاق للناتج المحلي الإجمالي بالأسعار الجارية 
النسبة المئوية من الناتج المحلي الاجمالي </t>
  </si>
  <si>
    <t>EXPENDITURE COMPONENTS OF QUARTERLY GDP AT CURRENT PRICES.                                                              Percent of Total GDP</t>
  </si>
  <si>
    <t>التصنيف  تنقيح4</t>
  </si>
  <si>
    <t>Education (ISIC Rev.4, section P)</t>
  </si>
  <si>
    <t>Human health and social work activities  (ISIC Rev.4, section Q)</t>
  </si>
  <si>
    <t xml:space="preserve">Gross Domestic Product at Constant Prices and Current prices </t>
  </si>
  <si>
    <t>Current Prices and Constant Prices (2018 = 100)</t>
  </si>
  <si>
    <t xml:space="preserve"> Real GVA Estimates by Mining and quarrying</t>
  </si>
  <si>
    <t xml:space="preserve"> Real GVA Estimates by other Non Mining and quarrying activity</t>
  </si>
  <si>
    <t xml:space="preserve"> Real GVA Estimates by General Government activities</t>
  </si>
  <si>
    <t xml:space="preserve"> Real GDP Estimates by Economic Activity</t>
  </si>
  <si>
    <t>الإنفاق الاستهلاكي النهائي للأسر المعيشية
Household Final Consumption Expenditure</t>
  </si>
  <si>
    <t>ومن الجدير بالذكر أن السلسلة المنقحة تتضمن أيضاً البيانات المعدلة التي تم إستلامها مؤخراً عن بيانات الإنفاق الحكومي العام من قبل وزارة المالية.المصدر الرئيسي لجمع البيانات هو مسح المؤشرلت الاقتصادية الربعية وبعض البيانات تجمع من بورصة قطر.محصلة الاربع أرباع للناتج المحلي الاجمالي تعطينا تقديرات اولية للناتج المحلي الاجمالي السنوي</t>
  </si>
  <si>
    <t>Quarterly GDP by Economic Activity - Time Series, at Current Prices 2011 to 2020</t>
  </si>
  <si>
    <t>ESTIMATES OF QUARTERLY GROSS DOMESTIC PRODUCT BY ECONOMIC ACTIVITIES AT CURRENT PRICES.                                 Percentage change Y-o-Y</t>
  </si>
  <si>
    <t>تقديرات القيمة المضافة الاسمية والحقيقية للأنشطة الاخرى غير التعدين واستغلال المحاجر</t>
  </si>
  <si>
    <t>تقديرات القيمة المضافة الاسمية و الحقيقية لأنشطة الحكومة العامة</t>
  </si>
  <si>
    <t>ESTIMATES OF QUARTERLY GROSS DOMESTIC PRODUCT BY ECONOMIC ACTIVITIES AT CONSTANT PRICES (2018=100)                      (Value: in million QR)</t>
  </si>
  <si>
    <t>تقرير التقديرات الربعية  ومكونــات الانـــفاق للاقتصاد القطري</t>
  </si>
  <si>
    <r>
      <t>الناتج المحلي الإجمالي</t>
    </r>
    <r>
      <rPr>
        <sz val="9"/>
        <color theme="1"/>
        <rFont val="Calibri"/>
        <family val="2"/>
        <scheme val="minor"/>
      </rPr>
      <t xml:space="preserve"> (HFCE+GFCE+GCF+Exp-Imp)</t>
    </r>
  </si>
  <si>
    <r>
      <t xml:space="preserve">Gross Domestic Product </t>
    </r>
    <r>
      <rPr>
        <sz val="9"/>
        <color theme="1"/>
        <rFont val="Calibri"/>
        <family val="2"/>
        <scheme val="minor"/>
      </rPr>
      <t>(HFCE+GFCE+GCF+Exp-Imp)</t>
    </r>
  </si>
  <si>
    <r>
      <t>Gross Domestic Product</t>
    </r>
    <r>
      <rPr>
        <sz val="9"/>
        <color theme="1"/>
        <rFont val="Calibri"/>
        <family val="2"/>
        <scheme val="minor"/>
      </rPr>
      <t xml:space="preserve"> (1+2+3+4+5-6)</t>
    </r>
  </si>
  <si>
    <r>
      <t>الناتج المحلي الإجمالي</t>
    </r>
    <r>
      <rPr>
        <sz val="9"/>
        <color theme="1"/>
        <rFont val="Calibri"/>
        <family val="2"/>
        <scheme val="minor"/>
      </rPr>
      <t xml:space="preserve"> (1+2+3+4+5-6)</t>
    </r>
  </si>
  <si>
    <t>Table (4)</t>
  </si>
  <si>
    <t>Table (5)</t>
  </si>
  <si>
    <t>Table (6)</t>
  </si>
  <si>
    <t>Table (1): (Value in million QR)</t>
  </si>
  <si>
    <t>Table (2): (Value in million QR)</t>
  </si>
  <si>
    <t>Table (3): ( in million QR)</t>
  </si>
  <si>
    <t>Estimates Of Quarterly Gross Domestic Product By Economic Activities, At Current Prices Q2-2020</t>
  </si>
  <si>
    <t>Estimates Of Quarterly Gross Domestic Product By Economic Activities At Constant Prices  (2018=100) , Q2-2020</t>
  </si>
  <si>
    <t>Quarterly GDP by Components of Expenditure, Q2-2020</t>
  </si>
  <si>
    <t>تقديرات الناتج المحلي الإجمالي الربعي حسب النشاط الاقتصادي بالأسعار  الجارية الربع الثاني 2020</t>
  </si>
  <si>
    <t>تقديرات الناتج المحلي الإجمالي الربعي حسب النشاط الاقتصادي بالأسعار الثابتة ( لسنة أساس 2018) الربع الثاني 2020</t>
  </si>
  <si>
    <t>الناتج المحلي الإجمالي الربع سنوي حسب الإنفاق الربع الثاني 2020</t>
  </si>
  <si>
    <t>Quarterly GDP by Components of Expenditure (Q2 2020)</t>
  </si>
  <si>
    <t>الناتج المحلي الإجمالي الربع سنوي حسب مكونات الإنفاق (الربع الثاني 2020)</t>
  </si>
  <si>
    <r>
      <rPr>
        <b/>
        <sz val="12"/>
        <color theme="1"/>
        <rFont val="AL-Mohanad Bold"/>
        <charset val="178"/>
      </rPr>
      <t>ملاحق السلاسل الزمنية</t>
    </r>
    <r>
      <rPr>
        <sz val="12"/>
        <color theme="1"/>
        <rFont val="AL-Mohanad Bold"/>
      </rPr>
      <t xml:space="preserve"> لبيانات الناتج المحلي الإجمالي حسب الإنتاج بالأسعار الجارية و الثابتة والناتج المحلي الإجمالي حسب مكونات الإنفاق بالأسعار الجارية فقط للفترة 2011-2020.</t>
    </r>
  </si>
  <si>
    <r>
      <rPr>
        <b/>
        <sz val="10"/>
        <color theme="1"/>
        <rFont val="Arial"/>
        <family val="2"/>
      </rPr>
      <t>Appendices of Time series</t>
    </r>
    <r>
      <rPr>
        <sz val="10"/>
        <color theme="1"/>
        <rFont val="Arial"/>
        <family val="2"/>
      </rPr>
      <t xml:space="preserve"> for GDP data by production at current and constant prices and GDP by components of expenditure at current prices only for the period 2011-2020.
</t>
    </r>
  </si>
  <si>
    <t>ESTIMATES OF QUARTERLY GROSS DOMESTIC PRODUCT BY ECONOMIC ACTIVITIES,  AT CURRENT PRICES, Q2-2020</t>
  </si>
  <si>
    <t>تقديرات الناتج المحلي الإجمالي الربعي حسب النشاط الاقتصادي 
بالأسعار  الجارية الربع الثاني 2020</t>
  </si>
  <si>
    <t>Q2**</t>
  </si>
  <si>
    <t>Q2*</t>
  </si>
  <si>
    <t>الربع الثاني</t>
  </si>
  <si>
    <t>جدول (3): (مليون ر.ق)</t>
  </si>
  <si>
    <t>جدول (2) (القيمة: مليون ر.ق)</t>
  </si>
  <si>
    <t>جدول (1) (القيمة: مليون ر.ق)</t>
  </si>
  <si>
    <t>ESTIMATES OF QUARTERLY GROSS DOMESTIC PRODUCT BY ECONOMIC ACTIVITIES
 AT CONSTANT PRICES  (2018=100) , Q2-2020</t>
  </si>
  <si>
    <t>تقديرات الناتج المحلي الإجمالي الربعي حسب النشاط الاقتصادي 
بالأسعار  الثابتة الربع الثاني 2020</t>
  </si>
  <si>
    <t>Quarterly GDP by Components of Expenditure at current prices, Q2-2020</t>
  </si>
  <si>
    <t>الناتج المحلي الإجمالي الربعي حسب الإنفاق بالأسعار الجارية الربع الثاني 2020</t>
  </si>
  <si>
    <t>Qatar's Quarterly GDP by Components of Expenditure 
Q2 2020</t>
  </si>
  <si>
    <r>
      <t xml:space="preserve">الناتج المحلي الإجمالي الربع سنوي حسب مكونات الإنفاق 
</t>
    </r>
    <r>
      <rPr>
        <sz val="12"/>
        <color theme="1"/>
        <rFont val="Arial"/>
        <family val="2"/>
      </rPr>
      <t>(الربع الثاني 2020)</t>
    </r>
  </si>
  <si>
    <t>Qatar's Quarterly GDP by Components of Expenditure (Q2 2020)</t>
  </si>
  <si>
    <r>
      <t xml:space="preserve">The “Quarterly National Accounts Bulletin-2020”, </t>
    </r>
    <r>
      <rPr>
        <sz val="10"/>
        <color theme="1"/>
        <rFont val="Arial"/>
        <family val="2"/>
      </rPr>
      <t xml:space="preserve">presents data of key national accounts aggregates including Gross Domestic Product (GDP) by econmic activity ,and componants of Expenditure both at current and constant prices for the base year (2018) . However, the estimates of curent Quarter are preliminary and will be revised in the upcoming release of next Quarter results.  </t>
    </r>
  </si>
  <si>
    <t>كما نعبر عن امتناننا للجهود التي بذلها موظفي قسم الحسابات الوطنية بإدارة الإحصاءات بجهاز التخطيط والإحصاء لإعداد هذه النشرة وإخراجها بهذه الصورة.</t>
  </si>
  <si>
    <t>الاصدار (38)  |نوفمبر 2020 | الربع الثاني  2020</t>
  </si>
  <si>
    <r>
      <t>(38</t>
    </r>
    <r>
      <rPr>
        <b/>
        <sz val="8"/>
        <color theme="1"/>
        <rFont val="Calibri"/>
        <family val="2"/>
        <scheme val="minor"/>
      </rPr>
      <t>th</t>
    </r>
    <r>
      <rPr>
        <b/>
        <sz val="12"/>
        <color theme="1"/>
        <rFont val="Calibri"/>
        <family val="2"/>
        <scheme val="minor"/>
      </rPr>
      <t xml:space="preserve">) issue |November 2020 | Second Quarter 2020
</t>
    </r>
  </si>
  <si>
    <t>Gross Domestic Product at current prices (Nominal GDP) shows  a decrease of 26.3 % in the second quarter of 2020 over the second quarter of  2019.</t>
  </si>
  <si>
    <t>انخفاض الناتج المحلي الإجمالي بالأسعار الجارية - الاسمي - بنسبة 26.3 % خلال الربع الثاني  لعام 2020 مقارنة بتقديرات الربع المماثل للعام السابق  الربع الثاني  لعام  2019.</t>
  </si>
  <si>
    <t>Quarterly Gross Domestic Product at constant prices  (Real GDP, 2018=100)  a decrease of 6.1 % in the second quarter of 2020 over the second quarter of  2019.</t>
  </si>
  <si>
    <t>انخفاض الناتج المحلي الإجمالي الربعي بالأسعار الثابتة - الحقيقي -  بنسبة 6.1 % خلال الربع الثاني  لعام 2020 مقارنة بتقديرات الربع المماثل للعام السابق  الربع الثاني  لعام  2019.</t>
  </si>
  <si>
    <t>Mining and Quarrying activities at constant prices  (Real GVA, 2018=100)  a decrease of 1.3 % in the second quarter of 2020 over the second quarter of  2019.</t>
  </si>
  <si>
    <t>انخفاض في أنشطة التعدين واستغلال المحاجر بالأسعار الثابتة بنسبة 1.3 % خلال الربع الثاني  لعام 2020 مقارنة بتقديرات الربع المماثل للعام السابق  الربع الثاني  لعام  2019.</t>
  </si>
  <si>
    <t>Non Mining and Quarrying activities at constant prices  (Real GVA, 2018=100)  a decrease of 9.1 % in the second quarter of 2020 over the second quarter of  2019.</t>
  </si>
  <si>
    <t>انخفاض الأنشطة غير التعدينية بالأسعار الثابتة بنسبة 9.1 % خلال الربع الثاني  لعام 2020 مقارنة بتقديرات الربع المماثل للعام السابق  الربع الثاني  لعام  2019.</t>
  </si>
  <si>
    <t>The quarterly GVA at current prices of the Mining and quarrying activity in the Q2 2020 is estimated at QR 28.36 billion. This represents a decrease of 50.2% compared to the revised estimate of the Q2 2019 placed at QR 56.97 billion. When compared to the previous quarter's (Q1 2020) revised estimate of QR 51.84 billion, a decrease of 45.3% is recorded.</t>
  </si>
  <si>
    <t xml:space="preserve"> بلغت تقديرات القيمة المضافة بالأسعار الجارية لنشاط التعدين واستغلال المحاجر 28.36 مليار ر.ق في الربع الثاني من عام 2020 مقارنةً بتقديرات الربع المماثل الربع الثاني  2019 البالغة 56.97 مليار ر.ق محققاً بذلك انخفاضاً بنسبة50.2 %،  وبالمقارنة مع التقديرات التي تمت مراجعتها للربع السابق الربع الأول  لعام 2020  البالغة 51.84 مليار  ر.ق فقد حقق  انخفاضاً بنسبة 45.3 %.</t>
  </si>
  <si>
    <t>The quarterly GVA at constant prices (2018=100) of the Mining and quarrying activity in the Q2 2020 is estimated at QR 62.60 billion. This represents a decrease of 1.3% , compared to the revised estimate of the Q2 2019 placed at QR 63.45 billion. When compared to previous quarter's (Q1 2020) revised estimate of QR 64.18 billion, a decrease of 2.5% is recorded.</t>
  </si>
  <si>
    <t>كما بلغت تقديرات القيمة المضافة بالأسعار الثابتة (2018=100) لنشاط التعدين واستغلال المحاجر 62.60 مليار ر.ق في الربع الثاني من عام 2020 مقارنةً بتقديرات الربع المماثل الربع الثاني  2019 البالغة 63.45 مليار ر.ق محققاً بذلك انخفاضاً بنسبة1.3 %،  وبالمقارنة مع التقديرات التي تمت مراجعتها للربع السابق الربع الأول  لعام 2020  البالغة 64.18 مليار  ر.ق فقد حقق  انخفاضاً بنسبة 2.5 %.</t>
  </si>
  <si>
    <t>The share of Mining and quarrying  in the nominal GDP in the Q2 of 2020 is estimated at 24.3% . The corresponding figures for Q2 of 2019 and Q1 of 2020 are 36.0% and 34.1% respectively.</t>
  </si>
  <si>
    <t>وتقدر نسبة مساهمة  التعدين واستغلال المحاجر في الناتج المحلي الاجمالي الاسمي في الربع الثاني  لعام  2020 بنسبة  24.3% وفي المقابل بلغت النسبة على أساس سنوي في الربع الثاني  لعام 2019 وعلى أساس ربعي في  الربع الأول لعام  2020 ما نسبته 36.0% و 34.1% على التوالي.</t>
  </si>
  <si>
    <t>The quarterly GVA at current prices of the Non Mining and quarrying activity in the Q2 2020 is estimated at QR 88.23 billion. This represents a decrease of 12.8% compared to the revised estimate of the Q2 2019 placed at QR 101.17 billion. When compared to the previous quarter's (Q1 2020) revised estimate of QR 100.33 billion, a decrease of 12.1% is recorded.</t>
  </si>
  <si>
    <t xml:space="preserve"> بلغت تقديرات القيمة المضافة بالأسعار الجارية للأنشطة الأخرى غير التعدين واستغلال المحاجر 88.23 مليار ر.ق في الربع الثاني من عام 2020 مقارنةً بتقديرات الربع المماثل الربع الثاني  2019 البالغة 101.17 مليار ر.ق محققاً بذلك انخفاضاً بنسبة12.8 %،  وبالمقارنة مع التقديرات التي تمت مراجعتها للربع السابق الربع الأول  لعام 2020  البالغة 100.33 مليار  ر.ق فقد حقق  انخفاضاً بنسبة 12.1 %.</t>
  </si>
  <si>
    <t>The quarterly GVA at constant prices (2018=100) of the Non Mining and quarrying activity in the Q2 2020 is estimated at QR 92.60 billion. This represents a decrease of 9.1% , compared to the revised estimate of the Q2 2019 placed at QR 101.86 billion. When compared to previous quarter's (Q1 2020) revised estimate of QR 101.64 billion, a decrease of 8.9% is recorded.</t>
  </si>
  <si>
    <t>كما بلغت تقديرات القيمة المضافة بالأسعار الثابتة (2018=100) للأنشطة الأخرى غير التعدين واستغلال المحاجر 92.60 مليار ر.ق في الربع الثاني من عام 2020 مقارنةً بتقديرات الربع المماثل الربع الثاني  2019 البالغة 101.86 مليار ر.ق محققاً بذلك انخفاضاً بنسبة9.1 %،  وبالمقارنة مع التقديرات التي تمت مراجعتها للربع السابق الربع الأول  لعام 2020  البالغة 101.64 مليار  ر.ق فقد حقق  انخفاضاً بنسبة 8.9 %.</t>
  </si>
  <si>
    <t>The share of Non Mining and quarrying  in the nominal GDP in the Q2 of 2020 is estimated at 75.7% . The corresponding figures for Q2 of 2019 and Q1 of 2020 are 64.0% and 65.9% respectively.</t>
  </si>
  <si>
    <t>وتقدر نسبة مساهمة  انشطة اخرى غير التعدين واستغلال المحاجر في الناتج المحلي الاجمالي الاسمي في الربع الثاني  لعام  2020 بنسبة  75.7% وفي المقابل بلغت النسبة على أساس سنوي في الربع الثاني  لعام 2019 وعلى أساس ربعي في  الربع الأول لعام  2020 ما نسبته 64.0% و 65.9% على التوالي.</t>
  </si>
  <si>
    <t>The quarterly GVA at current prices of the General Government  activities in the Q2 2020 is estimated at QR 21.10 billion. This represents an increase of 6.2% compared to the revised estimate of the Q2 2019 placed at QR 19.87 billion. When compared to the previous quarter's (Q1 2020) revised estimate of QR 20.75 billion, an increase of 1.7% is recorded.</t>
  </si>
  <si>
    <t xml:space="preserve"> بلغت تقديرات القيمة المضافة بالأسعار الجارية لأنشطة الحكومة العامة 21.10 مليار ر.ق في الربع الثاني من عام 2020 مقارنةً بتقديرات الربع المماثل الربع الثاني  2019 البالغة 19.87 مليار ر.ق محققاً بذلك ارتفاعاً بنسبة 6.2 %،  وبالمقارنة مع التقديرات التي تمت مراجعتها للربع السابق الربع الأول  لعام 2020  البالغة 20.75 مليار  ر.ق فقد حقق ارتفاعاً بنسبة 1.7 %.</t>
  </si>
  <si>
    <t>The quarterly GVA at constant prices (2018=100) of the General Government  activities in the Q2 2020 is estimated at QR 20.66 billion. This represents an increase of 5.7% , compared to the revised estimate of the Q2 2019 placed at QR 19.55 billion. When compared to previous quarter's (Q1 2020) revised estimate of QR 20.21 billion, an increase of 2.2% is recorded.</t>
  </si>
  <si>
    <t>كما بلغت تقديرات القيمة المضافة بالأسعار الثابتة (2018=100) لأنشطة الحكومة العامة 20.66 مليار ر.ق في الربع الثاني من عام 2020 مقارنةً بتقديرات الربع المماثل الربع الثاني  2019 البالغة 19.55 مليار ر.ق محققاً بذلك ارتفاعاً بنسبة5.7 %،  وبالمقارنة مع التقديرات التي تمت مراجعتها للربع السابق الربع الأول  لعام 2020  البالغة 20.21 مليار  ر.ق فقد حقق  ارتفاعاً بنسبة 2.2 %.</t>
  </si>
  <si>
    <t>The share of General Government activities in the nominal GDP in the Q2 of 2020 is estimated at 18.1% . The corresponding figures for Q2 of 2019 and Q1 of 2020 are 12.6% and 13.6% respectively.</t>
  </si>
  <si>
    <t>وتقدر نسبة مساهمة  أنشطة الحكومة العامة في الناتج المحلي الاجمالي الاسمي في الربع الثاني  لعام  2020 بنسبة  18.1% وفي المقابل بلغت النسبة على أساس سنوي في الربع الثاني  لعام 2019 وعلى أساس ربعي في  الربع الأول لعام  2020 ما نسبته 12.6% و 13.6% على التوالي.</t>
  </si>
  <si>
    <t>The quarterly GDP at current prices of    Q2 2020 is estimated at QR 116.59 billion. This represents a decrease of 26.3% compared to the revised estimate of the Q2 2019 placed at QR 158.14 billion. When compared to the previous quarter's (Q1 2020) revised estimate of QR 152.16 billion, a decrease of 23.4% is recorded.</t>
  </si>
  <si>
    <t xml:space="preserve"> بلغت تقديرات الناتج المحلي الإجمال بالأسعار الجارية   116.59 مليار ر.ق في الربع الثاني من عام 2020 مقارنةً بتقديرات الربع المماثل الربع الثاني  2019 البالغة 158.14 مليار ر.ق محققاً بذلك انخفاضاً بنسبة26.3 %،  وبالمقارنة مع التقديرات التي تمت مراجعتها للربع السابق الربع الأول  لعام 2020  البالغة 152.16 مليار  ر.ق فقد حقق  انخفاضاً بنسبة 23.4 %.</t>
  </si>
  <si>
    <t>The quarterly GDP at constant prices (2018=100) of Q2 2020 is estimated at QR 155.20 billion. This represents a decrease of 6.1% , compared to the revised estimate of the Q2 2019 placed at QR 165.31 billion. When compared to previous quarter's (Q1 2020) revised estimate of QR 165.82 billion, a decrease of 6.4% is recorded.</t>
  </si>
  <si>
    <t>كما بلغت تقديرات المحلي الإجمالي بالأسعار الثابتة (2018=100)   155.20 مليار ر.ق في الربع الثاني من عام 2020 مقارنةً بتقديرات الربع المماثل الربع الثاني  2019 البالغة 165.31 مليار ر.ق محققاً بذلك انخفاضاً بنسبة6.1 %،  وبالمقارنة مع التقديرات التي تمت مراجعتها للربع السابق الربع الأول  لعام 2020  البالغة 165.82 مليار  ر.ق فقد حقق  انخفاضاً بنسبة 6.4 %.</t>
  </si>
  <si>
    <t>The quarterly GVA at current prices of the Agriculture, forestry and fishing activity in the Q2 2020 is estimated at QR 0.39 billion. This represents an increase of 7.0% compared to the revised estimate of the Q2 2019 placed at QR 0.37 billion. When compared to the previous quarter's (Q1 2020) revised estimate of QR 0.39 billion, an increase of 0.4% is recorded.</t>
  </si>
  <si>
    <t xml:space="preserve"> بلغت تقديرات القيمة المضافة بالأسعار الجارية لنشاط الزراعة والحراجة وصيد الأسماك 0.39 مليار ر.ق في الربع الثاني من عام 2020 مقارنةً بتقديرات الربع المماثل الربع الثاني  2019 البالغة 0.37 مليار ر.ق محققاً بذلك ارتفاعاً بنسبة7.0 %،  وبالمقارنة مع التقديرات التي تمت مراجعتها للربع السابق الربع الأول  لعام 2020  البالغة 0.39 مليار  ر.ق فقد حقق  ارتفاعاً بنسبة 0.4 %.</t>
  </si>
  <si>
    <t>The quarterly GVA at constant prices (2018=100) of the Agriculture, forestry and fishing activity in the Q2 2020 is estimated at QR 0.39 billion. This represents an increase of 1.7% , compared to the revised estimate of the Q2 2019 placed at QR 0.38 billion. When compared to previous quarter's (Q1 2020) revised estimate of QR 0.39 billion, a decrease of 0.9% is recorded.</t>
  </si>
  <si>
    <t>كما بلغت تقديرات القيمة المضافة بالأسعار الثابتة (2018=100) لنشاط الزراعة والحراجة وصيد الأسماك 0.39 مليار ر.ق في الربع الثاني من عام 2020 مقارنةً بتقديرات الربع المماثل الربع الثاني  2019 البالغة 0.38 مليار ر.ق محققاً بذلك ارتفاعاً بنسبة1.7 %،  وبالمقارنة مع التقديرات التي تمت مراجعتها للربع السابق الربع الأول  لعام 2020  البالغة 0.39 مليار  ر.ق فقد حقق  انخفاضاً بنسبة 0.9 %.</t>
  </si>
  <si>
    <t>The share of Agriculture, forestry and fishing  in the nominal GDP in the Q2 of 2020 is estimated at 0.3% . The corresponding figures for Q2 of 2019 and Q1 of 2020 are 0.2% and 0.3% respectively.</t>
  </si>
  <si>
    <t>وتقدر نسبة مساهمة  الزراعة والحراجة وصيد الأسماك في الناتج المحلي الاجمالي الاسمي في الربع الثاني  لعام  2020 بنسبة  0.3% وفي المقابل بلغت النسبة على أساس سنوي في الربع الثاني  لعام 2019 وعلى أساس ربعي في  الربع الأول لعام  2020 ما نسبته 0.2% و 0.3% على التوالي.</t>
  </si>
  <si>
    <t>The quarterly GVA at current prices of the Manufacturing activity in the Q2 2020 is estimated at QR 8.11 billion. This represents a decrease of 34.9% compared to the revised estimate of the Q2 2019 placed at QR 12.45 billion. When compared to the previous quarter's (Q1 2020) revised estimate of QR 10.99 billion, a decrease of 26.2% is recorded.</t>
  </si>
  <si>
    <t xml:space="preserve"> بلغت تقديرات القيمة المضافة بالأسعار الجارية لنشاط الصناعة التحويلية 8.11 مليار ر.ق في الربع الثاني من عام 2020 مقارنةً بتقديرات الربع المماثل الربع الثاني  2019 البالغة 12.45 مليار ر.ق محققاً بذلك انخفاضاً بنسبة34.9 %،  وبالمقارنة مع التقديرات التي تمت مراجعتها للربع السابق الربع الأول  لعام 2020  البالغة 10.99 مليار  ر.ق فقد حقق  انخفاضاً بنسبة 26.2 %.</t>
  </si>
  <si>
    <t>The quarterly GVA at constant prices (2018=100) of the Manufacturing activity in the Q2 2020 is estimated at QR 11.69 billion. This represents a decrease of 11.3% , compared to the revised estimate of the Q2 2019 placed at QR 13.18 billion. When compared to previous quarter's (Q1 2020) revised estimate of QR 12.66 billion, a decrease of 7.7% is recorded.</t>
  </si>
  <si>
    <t>كما بلغت تقديرات القيمة المضافة بالأسعار الثابتة (2018=100) لنشاط الصناعة التحويلية 11.69 مليار ر.ق في الربع الثاني من عام 2020 مقارنةً بتقديرات الربع المماثل الربع الثاني  2019 البالغة 13.18 مليار ر.ق محققاً بذلك انخفاضاً بنسبة11.3 %،  وبالمقارنة مع التقديرات التي تمت مراجعتها للربع السابق الربع الأول  لعام 2020  البالغة 12.66 مليار  ر.ق فقد حقق  انخفاضاً بنسبة 7.7 %.</t>
  </si>
  <si>
    <t>The share of Manufacturing  in the nominal GDP in the Q2 of 2020 is estimated at 7.0% . The corresponding figures for Q2 of 2019 and Q1 of 2020 are 7.9% and 7.2% respectively.</t>
  </si>
  <si>
    <t>وتقدر نسبة مساهمة  الصناعة التحويلية في الناتج المحلي الاجمالي الاسمي في الربع الثاني  لعام  2020 بنسبة  7.0% وفي المقابل بلغت النسبة على أساس سنوي في الربع الثاني  لعام 2019 وعلى أساس ربعي في  الربع الأول لعام  2020 ما نسبته 7.9% و 7.2% على التوالي.</t>
  </si>
  <si>
    <t>The quarterly GVA at current prices of the Electricity, gas, steam and air conditioning supply; Water supply, sewerage, waste management and remediation activities activities in the Q2 2020 is estimated at QR 1.58 billion. This represents a decrease of 6.7% compared to the revised estimate of the Q2 2019 placed at QR 1.69 billion. When compared to the previous quarter's (Q1 2020) revised estimate of QR 1.49 billion, an increase of 6.1% is recorded.</t>
  </si>
  <si>
    <t xml:space="preserve"> بلغت تقديرات القيمة المضافة بالأسعار الجارية لنشاط إمدادات الكهرباء والغاز والبخار وتكييف الهواء , إمدادات المياه وأنشطة الصرف وإدارة النفايات ومعالجتها 1.58 مليار ر.ق في الربع الثاني من عام 2020 مقارنةً بتقديرات الربع المماثل الربع الثاني  2019 البالغة 1.69 مليار ر.ق محققاً بذلك انخفاضاً بنسبة6.7 %،  وبالمقارنة مع التقديرات التي تمت مراجعتها للربع السابق الربع الأول  لعام 2020  البالغة 1.49 مليار  ر.ق فقد حقق  ارتفاعاً بنسبة 6.1 %.</t>
  </si>
  <si>
    <t>The quarterly GVA at constant prices (2018=100) of the Electricity, gas, steam and air conditioning supply; Water supply, sewerage, waste management and remediation activities activities in the Q2 2020 is estimated at QR 1.75 billion. This represents an increase of 2.2% , compared to the revised estimate of the Q2 2019 placed at QR 1.71 billion. When compared to previous quarter's (Q1 2020) revised estimate of QR 1.44 billion, an increase of 21.5% is recorded.</t>
  </si>
  <si>
    <t>كما بلغت تقديرات القيمة المضافة بالأسعار الثابتة (2018=100) لنشاط إمدادات الكهرباء والغاز والبخار وتكييف الهواء , إمدادات المياه وأنشطة الصرف وإدارة النفايات ومعالجتها 1.75 مليار ر.ق في الربع الثاني من عام 2020 مقارنةً بتقديرات الربع المماثل الربع الثاني  2019 البالغة 1.71 مليار ر.ق محققاً بذلك ارتفاعاً بنسبة2.2 %،  وبالمقارنة مع التقديرات التي تمت مراجعتها للربع السابق الربع الأول  لعام 2020  البالغة 1.44 مليار  ر.ق فقد حقق  ارتفاعاً بنسبة 21.5 %.</t>
  </si>
  <si>
    <t>The share of Electricity, gas, steam and air conditioning supply; Water supply, sewerage, waste management and remediation activities  in the nominal GDP in the Q2 of 2020 is estimated at 1.4% . The corresponding figures for Q2 of 2019 and Q1 of 2020 are 1.1% and 1.0% respectively.</t>
  </si>
  <si>
    <t>وتقدر نسبة مساهمة  إمدادات الكهرباء والغاز والبخار وتكييف الهواء , إمدادات المياه وأنشطة الصرف وإدارة النفايات ومعالجتها في الناتج المحلي الاجمالي الاسمي في الربع الثاني  لعام  2020 بنسبة  1.4% وفي المقابل بلغت النسبة على أساس سنوي في الربع الثاني  لعام 2019 وعلى أساس ربعي في  الربع الأول لعام  2020 ما نسبته 1.1% و 1.0% على التوالي.</t>
  </si>
  <si>
    <t>The quarterly GVA at current prices of the Construction activity in the Q2 2020 is estimated at QR 18.51 billion. This represents a decrease of 5.1% compared to the revised estimate of the Q2 2019 placed at QR 19.50 billion. When compared to the previous quarter's (Q1 2020) revised estimate of QR 19.94 billion, a decrease of 7.2% is recorded.</t>
  </si>
  <si>
    <t xml:space="preserve"> بلغت تقديرات القيمة المضافة بالأسعار الجارية لنشاط التشييد 18.51 مليار ر.ق في الربع الثاني من عام 2020 مقارنةً بتقديرات الربع المماثل الربع الثاني  2019 البالغة 19.50 مليار ر.ق محققاً بذلك انخفاضاً بنسبة5.1 %،  وبالمقارنة مع التقديرات التي تمت مراجعتها للربع السابق الربع الأول  لعام 2020  البالغة 19.94 مليار  ر.ق فقد حقق  انخفاضاً بنسبة 7.2 %.</t>
  </si>
  <si>
    <t>The quarterly GVA at constant prices (2018=100) of the Construction activity in the Q2 2020 is estimated at QR 18.78 billion. This represents a decrease of 4.3% , compared to the revised estimate of the Q2 2019 placed at QR 19.62 billion. When compared to previous quarter's (Q1 2020) revised estimate of QR 20.33 billion, a decrease of 7.6% is recorded.</t>
  </si>
  <si>
    <t>كما بلغت تقديرات القيمة المضافة بالأسعار الثابتة (2018=100) لنشاط التشييد 18.78 مليار ر.ق في الربع الثاني من عام 2020 مقارنةً بتقديرات الربع المماثل الربع الثاني  2019 البالغة 19.62 مليار ر.ق محققاً بذلك انخفاضاً بنسبة4.3 %،  وبالمقارنة مع التقديرات التي تمت مراجعتها للربع السابق الربع الأول  لعام 2020  البالغة 20.33 مليار  ر.ق فقد حقق  انخفاضاً بنسبة 7.6 %.</t>
  </si>
  <si>
    <t>The share of Construction  in the nominal GDP in the Q2 of 2020 is estimated at 15.9% . The corresponding figures for Q2 of 2019 and Q1 of 2020 are 12.3% and 13.1% respectively.</t>
  </si>
  <si>
    <t>وتقدر نسبة مساهمة  التشييد في الناتج المحلي الاجمالي الاسمي في الربع الثاني  لعام  2020 بنسبة  15.9% وفي المقابل بلغت النسبة على أساس سنوي في الربع الثاني  لعام 2019 وعلى أساس ربعي في  الربع الأول لعام  2020 ما نسبته 12.3% و 13.1% على التوالي.</t>
  </si>
  <si>
    <t>The quarterly GVA at current prices of the Wholesale and retail trade; repair of motor vehicles and motorcycles activity in the Q2 2020 is estimated at QR 7.46 billion. This represents a decrease of 34.8% compared to the revised estimate of the Q2 2019 placed at QR 11.45 billion. When compared to the previous quarter's (Q1 2020) revised estimate of QR 11.07 billion, a decrease of 32.7% is recorded.</t>
  </si>
  <si>
    <t xml:space="preserve"> بلغت تقديرات القيمة المضافة بالأسعار الجارية لنشاط تجارة الجملة والتجزئة؛ إصلاح المركبات ذات المحركات والدراجات النارية 7.46 مليار ر.ق في الربع الثاني من عام 2020 مقارنةً بتقديرات الربع المماثل الربع الثاني  2019 البالغة 11.45 مليار ر.ق محققاً بذلك انخفاضاً بنسبة34.9 %،  وبالمقارنة مع التقديرات التي تمت مراجعتها للربع السابق الربع الأول  لعام 2020  البالغة 11.07 مليار  ر.ق فقد حقق  انخفاضاً بنسبة 32.7 %.</t>
  </si>
  <si>
    <t>The quarterly GVA at constant prices (2018=100) of the Wholesale and retail trade; repair of motor vehicles and motorcycles activity in the Q2 2020 is estimated at QR 7.81 billion. This represents a decrease of 30.4% , compared to the revised estimate of the Q2 2019 placed at QR 11.22 billion. When compared to previous quarter's (Q1 2020) revised estimate of QR 11.01 billion, a decrease of 29.1% is recorded.</t>
  </si>
  <si>
    <t>كما بلغت تقديرات القيمة المضافة بالأسعار الثابتة (2018=100) لنشاط تجارة الجملة والتجزئة؛ إصلاح المركبات ذات المحركات والدراجات النارية 7.81 مليار ر.ق في الربع الثاني من عام 2020 مقارنةً بتقديرات الربع المماثل الربع الثاني  2019 البالغة 11.22 مليار ر.ق محققاً بذلك انخفاضاً بنسبة30.4 %،  وبالمقارنة مع التقديرات التي تمت مراجعتها للربع السابق الربع الأول  لعام 2020  البالغة 11.01 مليار  ر.ق فقد حقق  انخفاضاً بنسبة 29.1 %.</t>
  </si>
  <si>
    <t>The share of Wholesale and retail trade; repair of motor vehicles and motorcycles  in the nominal GDP in the Q2 of 2020 is estimated at 6.4% . The corresponding figures for Q2 of 2019 and Q1 of 2020 are 7.2% and 7.3% respectively.</t>
  </si>
  <si>
    <t>وتقدر نسبة مساهمة  تجارة الجملة والتجزئة؛ إصلاح المركبات ذات المحركات والدراجات النارية في الناتج المحلي الاجمالي الاسمي في الربع الثاني  لعام  2020 بنسبة  6.4% وفي المقابل بلغت النسبة على أساس سنوي في الربع الثاني  لعام 2019 وعلى أساس ربعي في  الربع الأول لعام  2020 ما نسبته 7.2% و 7.3% على التوالي.</t>
  </si>
  <si>
    <t>The quarterly GVA at current prices of the Transportation and storage activity in the Q2 2020 is estimated at QR 4.99 billion. This represents a decrease of 28.6% compared to the revised estimate of the Q2 2019 placed at QR 6.99 billion. When compared to the previous quarter's (Q1 2020) revised estimate of QR 7.20 billion, a decrease of 30.7% is recorded.</t>
  </si>
  <si>
    <t xml:space="preserve"> بلغت تقديرات القيمة المضافة بالأسعار الجارية لنشاط النقل والتخزين 4.99 مليار ر.ق في الربع الثاني من عام 2020 مقارنةً بتقديرات الربع المماثل الربع الثاني  2019 البالغة 6.99 مليار ر.ق محققاً بذلك انخفاضاً بنسبة28.6 %،  وبالمقارنة مع التقديرات التي تمت مراجعتها للربع السابق الربع الأول  لعام 2020  البالغة 7.20 مليار  ر.ق فقد حقق  انخفاضاً بنسبة 30.7 %.</t>
  </si>
  <si>
    <t>The quarterly GVA at constant prices (2018=100) of the Transportation and storage activity in the Q2 2020 is estimated at QR 4.24 billion. This represents a decrease of 39.5% , compared to the revised estimate of the Q2 2019 placed at QR 7.01 billion. When compared to previous quarter's (Q1 2020) revised estimate of QR 7.40 billion, a decrease of 42.7% is recorded.</t>
  </si>
  <si>
    <t>كما بلغت تقديرات القيمة المضافة بالأسعار الثابتة (2018=100) لنشاط النقل والتخزين 4.24 مليار ر.ق في الربع الثاني من عام 2020 مقارنةً بتقديرات الربع المماثل الربع الثاني  2019 البالغة 7.01 مليار ر.ق محققاً بذلك انخفاضاً بنسبة39.5 %،  وبالمقارنة مع التقديرات التي تمت مراجعتها للربع السابق الربع الأول  لعام 2020  البالغة 7.40 مليار  ر.ق فقد حقق  انخفاضاً بنسبة 42.7 %.</t>
  </si>
  <si>
    <t>The share of Transportation and storage  in the nominal GDP in the Q2 of 2020 is estimated at 4.3% . The corresponding figures for Q2 of 2019 and Q1 of 2020 are 4.4% and 4.7% respectively.</t>
  </si>
  <si>
    <t>وتقدر نسبة مساهمة  النقل والتخزين في الناتج المحلي الاجمالي الاسمي في الربع الثاني  لعام  2020 بنسبة  4.3% وفي المقابل بلغت النسبة على أساس سنوي في الربع الثاني  لعام 2019 وعلى أساس ربعي في  الربع الأول لعام  2020 ما نسبته 4.4% و 4.7% على التوالي.</t>
  </si>
  <si>
    <t>The quarterly GVA at current prices of the Accommodation and food service activities activities in the Q2 2020 is estimated at QR 0.87 billion. This represents a decrease of 35.9% compared to the revised estimate of the Q2 2019 placed at QR 1.36 billion. When compared to the previous quarter's (Q1 2020) revised estimate of QR 1.27 billion, a decrease of 31.8% is recorded.</t>
  </si>
  <si>
    <t xml:space="preserve"> بلغت تقديرات القيمة المضافة بالأسعار الجارية لنشاط أنشطة خدمات الإقامة والطعام 0.87 مليار ر.ق في الربع الثاني من عام 2020 مقارنةً بتقديرات الربع المماثل الربع الثاني  2019 البالغة 1.36 مليار ر.ق محققاً بذلك انخفاضاً بنسبة35.9 %،  وبالمقارنة مع التقديرات التي تمت مراجعتها للربع السابق الربع الأول  لعام 2020  البالغة 1.27 مليار  ر.ق فقد حقق  انخفاضاً بنسبة 31.8 %.</t>
  </si>
  <si>
    <t>The quarterly GVA at constant prices (2018=100) of the Accommodation and food service activities activities in the Q2 2020 is estimated at QR 0.88 billion. This represents a decrease of 38.7% , compared to the revised estimate of the Q2 2019 placed at QR 1.43 billion. When compared to previous quarter's (Q1 2020) revised estimate of QR 1.24 billion, a decrease of 29.2% is recorded.</t>
  </si>
  <si>
    <t>كما بلغت تقديرات القيمة المضافة بالأسعار الثابتة (2018=100) لنشاط أنشطة خدمات الإقامة والطعام 0.88 مليار ر.ق في الربع الثاني من عام 2020 مقارنةً بتقديرات الربع المماثل الربع الثاني  2019 البالغة 1.43 مليار ر.ق محققاً بذلك انخفاضاً بنسبة38.7 %،  وبالمقارنة مع التقديرات التي تمت مراجعتها للربع السابق الربع الأول  لعام 2020  البالغة 1.24 مليار  ر.ق فقد حقق  انخفاضاً بنسبة 29.2 %.</t>
  </si>
  <si>
    <t>The share of Accommodation and food service activities  in the nominal GDP in the Q2 of 2020 is estimated at 0.7% . The corresponding figures for Q2 of 2019 and Q1 of 2020 are 0.9% and 0.8% respectively.</t>
  </si>
  <si>
    <t>وتقدر نسبة مساهمة  أنشطة خدمات الإقامة والطعام في الناتج المحلي الاجمالي الاسمي في الربع الثاني  لعام  2020 بنسبة  0.7% وفي المقابل بلغت النسبة على أساس سنوي في الربع الثاني  لعام 2019 وعلى أساس ربعي في  الربع الأول لعام  2020 ما نسبته 0.9% و 0.8% على التوالي.</t>
  </si>
  <si>
    <t>The quarterly GVA at current prices of the Information and communication activity in the Q2 2020 is estimated at QR 2.09 billion. This represents a decrease of 4.9% compared to the revised estimate of the Q2 2019 placed at QR 2.19 billion. When compared to the previous quarter's (Q1 2020) revised estimate of QR 2.28 billion, a decrease of 8.4% is recorded.</t>
  </si>
  <si>
    <t xml:space="preserve"> بلغت تقديرات القيمة المضافة بالأسعار الجارية لنشاط المعلومات والاتصالات 2.09 مليار ر.ق في الربع الثاني من عام 2020 مقارنةً بتقديرات الربع المماثل الربع الثاني  2019 البالغة 2.19 مليار ر.ق محققاً بذلك انخفاضاً بنسبة4.9 %،  وبالمقارنة مع التقديرات التي تمت مراجعتها للربع السابق الربع الأول  لعام 2020  البالغة 2.28 مليار  ر.ق فقد حقق  انخفاضاً بنسبة 8.4 %.</t>
  </si>
  <si>
    <t>The quarterly GVA at constant prices (2018=100) of the Information and communication activity in the Q2 2020 is estimated at QR 2.30 billion. This represents a decrease of 1.9% , compared to the revised estimate of the Q2 2019 placed at QR 2.35 billion. When compared to previous quarter's (Q1 2020) revised estimate of QR 2.48 billion, a decrease of 7.3% is recorded.</t>
  </si>
  <si>
    <t>كما بلغت تقديرات القيمة المضافة بالأسعار الثابتة (2018=100) لنشاط المعلومات والاتصالات 2.30 مليار ر.ق في الربع الثاني من عام 2020 مقارنةً بتقديرات الربع المماثل الربع الثاني  2019 البالغة 2.35 مليار ر.ق محققاً بذلك انخفاضاً بنسبة1.9 %،  وبالمقارنة مع التقديرات التي تمت مراجعتها للربع السابق الربع الأول  لعام 2020  البالغة 2.48 مليار  ر.ق فقد حقق  انخفاضاً بنسبة 7.3 %.</t>
  </si>
  <si>
    <t>The share of Information and communication  in the nominal GDP in the Q2 of 2020 is estimated at 1.8% . The corresponding figures for Q2 of 2019 and Q1 of 2020 are 1.4% and 1.5% respectively.</t>
  </si>
  <si>
    <t>وتقدر نسبة مساهمة  المعلومات والاتصالات في الناتج المحلي الاجمالي الاسمي في الربع الثاني  لعام  2020 بنسبة  1.8% وفي المقابل بلغت النسبة على أساس سنوي في الربع الثاني  لعام 2019 وعلى أساس ربعي في  الربع الأول لعام  2020 ما نسبته 1.4% و 1.5% على التوالي.</t>
  </si>
  <si>
    <t>The quarterly GVA at current prices of the Financial and insurance activities activities in the Q2 2020 is estimated at QR 12.71 billion. This represents an increase of 0.3% compared to the revised estimate of the Q2 2019 placed at QR 12.67 billion. When compared to the previous quarter's (Q1 2020) revised estimate of QR 13.44 billion, a decrease of 5.5% is recorded.</t>
  </si>
  <si>
    <t xml:space="preserve"> بلغت تقديرات القيمة المضافة بالأسعار الجارية لنشاط الأنشطة المالية وأنشطة التأمين 12.71 مليار ر.ق في الربع الثاني من عام 2020 مقارنةً بتقديرات الربع المماثل الربع الثاني  2019 البالغة 12.67 مليار ر.ق محققاً بذلك ارتفاعاً بنسبة0.3 %،  وبالمقارنة مع التقديرات التي تمت مراجعتها للربع السابق الربع الأول  لعام 2020  البالغة 13.44 مليار  ر.ق فقد حقق  انخفاضاً بنسبة 5.5 %.</t>
  </si>
  <si>
    <t>The quarterly GVA at constant prices (2018=100) of the Financial and insurance activities activities in the Q2 2020 is estimated at QR 12.75 billion. This represents an increase of 5.0% , compared to the revised estimate of the Q2 2019 placed at QR 12.14 billion. When compared to previous quarter's (Q1 2020) revised estimate of QR 12.26 billion, an increase of 4.0% is recorded.</t>
  </si>
  <si>
    <t>كما بلغت تقديرات القيمة المضافة بالأسعار الثابتة (2018=100) لنشاط الأنشطة المالية وأنشطة التأمين 12.75 مليار ر.ق في الربع الثاني من عام 2020 مقارنةً بتقديرات الربع المماثل الربع الثاني  2019 البالغة 12.14 مليار ر.ق محققاً بذلك ارتفاعاً بنسبة5.0 %،  وبالمقارنة مع التقديرات التي تمت مراجعتها للربع السابق الربع الأول  لعام 2020  البالغة 12.26 مليار  ر.ق فقد حقق  ارتفاعاً بنسبة 4.0 %.</t>
  </si>
  <si>
    <t>The share of Financial and insurance activities  in the nominal GDP in the Q2 of 2020 is estimated at 10.9% . The corresponding figures for Q2 of 2019 and Q1 of 2020 are 8.0% and 8.8% respectively.</t>
  </si>
  <si>
    <t>وتقدر نسبة مساهمة  الأنشطة المالية وأنشطة التأمين في الناتج المحلي الاجمالي الاسمي في الربع الثاني  لعام  2020 بنسبة  10.9% وفي المقابل بلغت النسبة على أساس سنوي في الربع الثاني  لعام 2019 وعلى أساس ربعي في  الربع الأول لعام  2020 ما نسبته 8.0% و 8.8% على التوالي.</t>
  </si>
  <si>
    <t>The quarterly GVA at current prices of the Real estate activities activities in the Q2 2020 is estimated at QR 9.78 billion. This represents a decrease of 3.7% compared to the revised estimate of the Q2 2019 placed at QR 10.16 billion. When compared to the previous quarter's (Q1 2020) revised estimate of QR 9.70 billion, an increase of 0.9% is recorded.</t>
  </si>
  <si>
    <t xml:space="preserve"> بلغت تقديرات القيمة المضافة بالأسعار الجارية لنشاط الأنشطة العقارية 9.78 مليار ر.ق في الربع الثاني من عام 2020 مقارنةً بتقديرات الربع المماثل الربع الثاني  2019 البالغة 10.16 مليار ر.ق محققاً بذلك انخفاضاً بنسبة3.7 %،  وبالمقارنة مع التقديرات التي تمت مراجعتها للربع السابق الربع الأول  لعام 2020  البالغة 9.70 مليار  ر.ق فقد حقق  ارتفاعاً بنسبة 0.9 %.</t>
  </si>
  <si>
    <t>The quarterly GVA at constant prices (2018=100) of the Real estate activities activities in the Q2 2020 is estimated at QR 10.61 billion. This represents an increase of 0.3% , compared to the revised estimate of the Q2 2019 placed at QR 10.57 billion. When compared to previous quarter's (Q1 2020) revised estimate of QR 10.40 billion, an increase of 2.0% is recorded.</t>
  </si>
  <si>
    <t>كما بلغت تقديرات القيمة المضافة بالأسعار الثابتة (2018=100) لنشاط الأنشطة العقارية 10.61 مليار ر.ق في الربع الثاني من عام 2020 مقارنةً بتقديرات الربع المماثل الربع الثاني  2019  البالغة 10.57 مليار ر.ق محققاً بذلك ارتفاعاً بنسبة0.3 %،  وبالمقارنة مع التقديرات التي تمت مراجعتها للربع السابق الربع الأول  لعام 2020  البالغة 10.40 مليار  ر.ق فقد حقق  ارتفاعاً بنسبة 2.0 %.</t>
  </si>
  <si>
    <t>The share of Real estate activities  in the nominal GDP in the Q2 of 2020 is estimated at 8.4% . The corresponding figures for Q2 of 2019 and Q1 of 2020 are 6.4% and 6.4% respectively.</t>
  </si>
  <si>
    <t>وتقدر نسبة مساهمة  الأنشطة العقارية في الناتج المحلي الاجمالي الاسمي في الربع الثاني  لعام  2020 بنسبة  8.4% وفي المقابل بلغت النسبة على أساس سنوي في الربع الثاني  لعام 2019 وعلى أساس ربعي في  الربع الأول لعام  2020 ما نسبته 6.4% و 6.4% على التوالي.</t>
  </si>
  <si>
    <t>The quarterly GVA at current prices of the Professional, scientific and technical activities and Administrative and support service activities activities in the Q2 2020 is estimated at QR 4.67 billion. This represents a decrease of 11.4% compared to the revised estimate of the Q2 2019 placed at QR 5.27 billion. When compared to the previous quarter's (Q1 2020) revised estimate of QR 5.30 billion, a decrease of 12.0% is recorded.</t>
  </si>
  <si>
    <t xml:space="preserve"> بلغت تقديرات القيمة المضافة بالأسعار الجارية لنشاط الأنشطة المهنية والعلمية والتقنية و أنشطة الخدمات الإدارية وخدمات الدعم 4.67 مليار ر.ق في الربع الثاني من عام 2020 مقارنةً بتقديرات الربع المماثل الربع الثاني  2019 البالغة 5.27 مليار ر.ق محققاً بذلك انخفاضاً بنسبة11.4 %،  وبالمقارنة مع التقديرات التي تمت مراجعتها للربع السابق الربع الأول  لعام 2020  البالغة 5.30 مليار  ر.ق فقد حقق  انخفاضاً بنسبة 12.0 %.</t>
  </si>
  <si>
    <t>The quarterly GVA at constant prices (2018=100) of the Professional, scientific and technical activities and Administrative and support service activities activities in the Q2 2020 is estimated at QR 4.81 billion. This represents a decrease of 8.8% , compared to the revised estimate of the Q2 2019 placed at QR 5.27 billion. When compared to previous quarter's (Q1 2020) revised estimate of QR 5.33 billion, a decrease of 9.8% is recorded.</t>
  </si>
  <si>
    <t>كما بلغت تقديرات القيمة المضافة بالأسعار الثابتة (2018=100) لنشاط الأنشطة المهنية والعلمية والتقنية و أنشطة الخدمات الإدارية وخدمات الدعم 4.81 مليار ر.ق في الربع الثاني من عام 2020 مقارنةً بتقديرات الربع المماثل الربع الثاني  2019 البالغة 5.27 مليار ر.ق محققاً بذلك انخفاضاً بنسبة8.8 %،  وبالمقارنة مع التقديرات التي تمت مراجعتها للربع السابق الربع الأول  لعام 2020  البالغة 5.33 مليار  ر.ق فقد حقق  انخفاضاً بنسبة 9.8 %.</t>
  </si>
  <si>
    <t>The share of Professional, scientific and technical activities and Administrative and support service activities  in the nominal GDP in the Q2 of 2020 is estimated at 4.0% . The corresponding figures for Q2 of 2019 and Q1 of 2020 are 3.3% and 3.5% respectively.</t>
  </si>
  <si>
    <t>وتقدر نسبة مساهمة  الأنشطة المهنية والعلمية والتقنية و أنشطة الخدمات الإدارية وخدمات الدعم في الناتج المحلي الاجمالي الاسمي في الربع الثاني  لعام  2020 بنسبة  4.0% وفي المقابل بلغت النسبة على أساس سنوي في الربع الثاني  لعام 2019 وعلى أساس ربعي في  الربع الأول لعام  2020 ما نسبته 3.3% و 3.5% على التوالي.</t>
  </si>
  <si>
    <t>The quarterly GVA at current prices of the Public administration; compulsory social security activity in the Q2 2020 is estimated at QR 14.17 billion. This represents an increase of 6.2% compared to the revised estimate of the Q2 2019 placed at QR 13.34 billion. When compared to the previous quarter's (Q1 2020) revised estimate of QR 13.93 billion, an increase of 1.7% is recorded.</t>
  </si>
  <si>
    <t xml:space="preserve"> بلغت تقديرات القيمة المضافة بالأسعار الجارية لنشاط الإدارة العامة والضمان الاجتماعي الالزامي  14.17 مليار ر.ق في الربع الثاني من عام 2020 مقارنةً بتقديرات الربع المماثل الربع الثاني  2019 البالغة 13.34 مليار ر.ق محققاً بذلك ارتفاعاً بنسبة6.2 %،  وبالمقارنة مع التقديرات التي تمت مراجعتها للربع السابق الربع الأول  لعام 2020  البالغة 13.93 مليار  ر.ق فقد حقق  ارتفاعاً بنسبة 1.7 %.</t>
  </si>
  <si>
    <t>The quarterly GVA at constant prices (2018=100) of the Public administration; compulsory social security activity in the Q2 2020 is estimated at QR 13.88 billion. This represents an increase of 5.7% , compared to the revised estimate of the Q2 2019 placed at QR 13.13 billion. When compared to previous quarter's (Q1 2020) revised estimate of QR 13.57 billion, an increase of 2.2% is recorded.</t>
  </si>
  <si>
    <t>كما بلغت تقديرات القيمة المضافة بالأسعار الثابتة (2018=100) لنشاط الإدارة العامة والضمان الاجتماعي الالزامي  13.88 مليار ر.ق في الربع الثاني من عام 2020 مقارنةً بتقديرات الربع المماثل الربع الثاني  2019 البالغة 13.13 مليار ر.ق محققاً بذلك ارتفاعاً بنسبة5.7 %،  وبالمقارنة مع التقديرات التي تمت مراجعتها للربع السابق الربع الأول  لعام 2020  البالغة 13.57 مليار  ر.ق فقد حقق  ارتفاعاً بنسبة 2.2 %.</t>
  </si>
  <si>
    <t>The share of Public administration; compulsory social security  in the nominal GDP in the Q2 of 2020 is estimated at 12.2% . The corresponding figures for Q2 of 2019 and Q1 of 2020 are 8.4% and 9.2% respectively.</t>
  </si>
  <si>
    <t>وتقدر نسبة مساهمة  الإدارة العامة والضمان الاجتماعي الالزامي  في الناتج المحلي الاجمالي الاسمي في الربع الثاني  لعام  2020 بنسبة  12.2% وفي المقابل بلغت النسبة على أساس سنوي في الربع الثاني  لعام 2019 وعلى أساس ربعي في  الربع الأول لعام  2020 ما نسبته 8.4% و 9.2% على التوالي.</t>
  </si>
  <si>
    <t>The quarterly GVA at current prices of the Education activity in the Q2 2020 is estimated at QR 3.11 billion. This represents an increase of 4.0% compared to the revised estimate of the Q2 2019 placed at QR 2.99 billion. When compared to the previous quarter's (Q1 2020) revised estimate of QR 3.10 billion, an increase of 0.2% is recorded.</t>
  </si>
  <si>
    <t xml:space="preserve"> بلغت تقديرات القيمة المضافة بالأسعار الجارية لنشاط التعليم 3.11 مليار ر.ق في الربع الثاني من عام 2020 مقارنةً بتقديرات الربع المماثل الربع الثاني  2019 البالغة 2.99 مليار ر.ق محققاً بذلك ارتفاعاً بنسبة4.0 %،  وبالمقارنة مع التقديرات التي تمت مراجعتها للربع السابق الربع الأول  لعام 2020  البالغة 3.10 مليار  ر.ق فقد حقق  ارتفاعاً بنسبة 0.2 %.</t>
  </si>
  <si>
    <t>The quarterly GVA at constant prices (2018=100) of the Educatio activity in the Q2 2020 is estimated at QR 3.01 billion. This represents an increase of 3.3% , compared to the revised estimate of the Q2 2019 placed at QR 2.91 billion. When compared to previous quarter's (Q1 2020) revised estimate of QR 2.99 billion, an increase of 0.5% is recorded.</t>
  </si>
  <si>
    <t>كما بلغت تقديرات القيمة المضافة بالأسعار الثابتة (2018=100) لنشاط التعليم 3.01 مليار ر.ق في الربع الثاني من عام 2020 مقارنةً بتقديرات الربع المماثل الربع الثاني  2019 البالغة 2.91 مليار ر.ق محققاً بذلك ارتفاعاً بنسبة3.3 %،  وبالمقارنة مع التقديرات التي تمت مراجعتها للربع السابق الربع الأول  لعام 2020  البالغة 2.99 مليار  ر.ق فقد حقق  ارتفاعاً بنسبة 0.5 %.</t>
  </si>
  <si>
    <t>The share of Education  in the nominal GDP in the Q2 of 2020 is estimated at 2.7% . The corresponding figures for Q2 of 2019 and Q1 of 2020 are 1.9% and 2.0% respectively.</t>
  </si>
  <si>
    <t>وتقدر نسبة مساهمة  التعليم في الناتج المحلي الاجمالي الاسمي في الربع الثاني  لعام  2020 بنسبة  2.7% وفي المقابل بلغت النسبة على أساس سنوي في الربع الثاني  لعام 2019 وعلى أساس ربعي في  الربع الأول لعام  2020 ما نسبته 1.9% و 2.0% على التوالي.</t>
  </si>
  <si>
    <t>The quarterly GVA at current prices of the Human health and social work  activities in the Q2 2020 is estimated at QR 3.84 billion. This represents an increase of 4.8% compared to the revised estimate of the Q2 2019 placed at QR 3.66 billion. When compared to the previous quarter's (Q1 2020) revised estimate of QR 3.69 billion, an increase of 4.1% is recorded.</t>
  </si>
  <si>
    <t xml:space="preserve"> بلغت تقديرات القيمة المضافة بالأسعار الجارية لنشاط الأنشطة في مجال صحة الإنسان والعمل الاجتماعي 3.84 مليار ر.ق في الربع الثاني من عام 2020 مقارنةً بتقديرات الربع المماثل الربع الثاني  2019 البالغة 3.66 مليار ر.ق محققاً بذلك ارتفاعاً بنسبة4.8 %،  وبالمقارنة مع التقديرات التي تمت مراجعتها للربع السابق الربع الأول  لعام 2020  البالغة 3.69 مليار  ر.ق فقد حقق  ارتفاعاً بنسبة 4.1 %.</t>
  </si>
  <si>
    <t>The quarterly GVA at constant prices (2018=100) of the Human health and social work activities  activities in the Q2 2020 is estimated at QR 3.75 billion. This represents an increase of 4.2% , compared to the revised estimate of the Q2 2019 placed at QR 3.61 billion. When compared to previous quarter's (Q1 2020) revised estimate of QR 3.58 billion, an increase of 4.8% is recorded.</t>
  </si>
  <si>
    <t>كما بلغت تقديرات القيمة المضافة بالأسعار الثابتة (2018=100) لنشاط الأنشطة في مجال صحة الإنسان والعمل الاجتماعي 3.75 مليار ر.ق في الربع الثاني من عام 2020 مقارنةً بتقديرات الربع المماثل الربع الثاني  2019 البالغة 3.61 مليار ر.ق محققاً بذلك ارتفاعاً بنسبة4.2 %،  وبالمقارنة مع التقديرات التي تمت مراجعتها للربع السابق الربع الأول  لعام 2020  البالغة 3.58 مليار  ر.ق فقد حقق  ارتفاعاً بنسبة 4.8 %.</t>
  </si>
  <si>
    <t>The share of Human health and social work   in the nominal GDP in the Q2 of 2020 is estimated at 3.3% . The corresponding figures for Q2 of 2019 and Q1 of 2020 are 2.3% and 2.4% respectively.</t>
  </si>
  <si>
    <t>وتقدر نسبة مساهمة  الأنشطة في مجال صحة الإنسان والعمل الاجتماعي في الناتج المحلي الاجمالي الاسمي في الربع الثاني  لعام  2020 بنسبة  3.3% وفي المقابل بلغت النسبة على أساس سنوي في الربع الثاني  لعام 2019 وعلى أساس ربعي في  الربع الأول لعام  2020 ما نسبته 2.3% و 2.4% على التوالي.</t>
  </si>
  <si>
    <t>The quarterly GVA at current prices of the Arts, entertainment and recreation. Other service activities activities in the Q2 2020 is estimated at QR 1.97 billion. This represents a decrease of 11.8% compared to the revised estimate of the Q2 2019 placed at QR 2.23 billion. When compared to the previous quarter's (Q1 2020) revised estimate of QR 2.27 billion, a decrease of 13.2% is recorded.</t>
  </si>
  <si>
    <t xml:space="preserve"> بلغت تقديرات القيمة المضافة بالأسعار الجارية لنشاط الفنون والترفيه والتسلية  ,أنشطة الخدمات الأخرى 1.97 مليار ر.ق في الربع الثاني من عام 2020 مقارنةً بتقديرات الربع المماثل الربع الثاني  2019 البالغة 2.23 مليار ر.ق محققاً بذلك انخفاضاً بنسبة11.8 %،  وبالمقارنة مع التقديرات التي تمت مراجعتها للربع السابق الربع الأول  لعام 2020  البالغة 2.27 مليار  ر.ق فقد حقق  انخفاضاً بنسبة 13.2 %.</t>
  </si>
  <si>
    <t>The quarterly GVA at constant prices (2018=100) of the Arts, entertainment and recreation. Other service activities activities in the Q2 2020 is estimated at QR 1.93 billion. This represents a decrease of 12.5% , compared to the revised estimate of the Q2 2019 placed at QR 2.21 billion. When compared to previous quarter's (Q1 2020) revised estimate of QR 2.23 billion, a decrease of 13.4% is recorded.</t>
  </si>
  <si>
    <t>كما بلغت تقديرات القيمة المضافة بالأسعار الثابتة (2018=100) لنشاط الفنون والترفيه والتسلية  ,أنشطة الخدمات الأخرى 1.93 مليار ر.ق في الربع الثاني من عام 2020 مقارنةً بتقديرات الربع المماثل الربع الثاني  2019 البالغة 2.21 مليار ر.ق محققاً بذلك انخفاضاً بنسبة12.5 %،  وبالمقارنة مع التقديرات التي تمت مراجعتها للربع السابق الربع الأول  لعام 2020  البالغة 2.23 مليار  ر.ق فقد حقق  انخفاضاً بنسبة 13.4 %.</t>
  </si>
  <si>
    <t>The share of Arts, entertainment and recreation. Other service activities  in the nominal GDP in the Q2 of 2020 is estimated at 1.7% . The corresponding figures for Q2 of 2019 and Q1 of 2020 are 1.4% and 1.5% respectively.</t>
  </si>
  <si>
    <t>وتقدر نسبة مساهمة  الفنون والترفيه والتسلية  ,أنشطة الخدمات الأخرى في الناتج المحلي الاجمالي الاسمي في الربع الثاني  لعام  2020 بنسبة  1.7% وفي المقابل بلغت النسبة على أساس سنوي في الربع الثاني  لعام 2019 وعلى أساس ربعي في  الربع الأول لعام  2020 ما نسبته 1.4% و 1.5% على التوالي.</t>
  </si>
  <si>
    <t>The quarterly GVA at current prices of the Activities of households as employers; undifferentiated goods- and services-producing activities of households for own use activity in the Q2 2020 is estimated at QR 0.96 billion. This represents a decrease of 11.2% compared to the revised estimate of the Q2 2019 placed at QR 1.08 billion. When compared to the previous quarter's (Q1 2020) revised estimate of QR 1.13 billion, a decrease of 14.9% is recorded.</t>
  </si>
  <si>
    <t xml:space="preserve"> بلغت تقديرات القيمة المضافة بالأسعار الجارية لنشاط أنشطة الأُسَر المعيشية التي تستخدم أفراداً؛ وأنشطة الأُسَر المعيشية في إنتاج سلع وخدمات غير مميَّزة لاستعمالها الخاص 0.96 مليار ر.ق في الربع الثاني من عام 2020 مقارنةً بتقديرات الربع المماثل الربع الثاني  2019 البالغة 1.08 مليار ر.ق محققاً بذلك انخفاضاً بنسبة11.2 %،  وبالمقارنة مع التقديرات التي تمت مراجعتها للربع السابق الربع الأول  لعام 2020  البالغة 1.13 مليار  ر.ق فقد حقق  انخفاضاً بنسبة 14.9 %.</t>
  </si>
  <si>
    <t>The quarterly GVA at constant prices (2018=100) of the Activities of households as employers; undifferentiated goods- and services-producing activities of households for own use activity in the Q2 2020 is estimated at QR 0.94 billion. This represents a decrease of 11.4% , compared to the revised estimate of the Q2 2019 placed at QR 1.06 billion. When compared to previous quarter's (Q1 2020) revised estimate of QR 1.10 billion, a decrease of 14.8% is recorded.</t>
  </si>
  <si>
    <t>كما بلغت تقديرات القيمة المضافة بالأسعار الثابتة (2018=100) لنشاط أنشطة الأُسَر المعيشية التي تستخدم أفراداً؛ وأنشطة الأُسَر المعيشية في إنتاج سلع وخدمات غير مميَّزة لاستعمالها الخاص 0.94 مليار ر.ق في الربع الثاني من عام 2020 مقارنةً بتقديرات الربع المماثل الربع الثاني  2019 البالغة 1.06 مليار ر.ق محققاً بذلك انخفاضاً بنسبة11.4 %،  وبالمقارنة مع التقديرات التي تمت مراجعتها للربع السابق الربع الأول  لعام 2020  البالغة 1.10 مليار  ر.ق فقد حقق  انخفاضاً بنسبة 14.8 %.</t>
  </si>
  <si>
    <t>The share of Activities of households as employers; undifferentiated goods- and services-producing activities of households for own use  in the nominal GDP in the Q2 of 2020 is estimated at 0.8% . The corresponding figures for Q2 of 2019 and Q1 of 2020 are 0.7% and 0.7% respectively.</t>
  </si>
  <si>
    <t>وتقدر نسبة مساهمة  أنشطة الأُسَر المعيشية التي تستخدم أفراداً؛ وأنشطة الأُسَر المعيشية في إنتاج سلع وخدمات غير مميَّزة لاستعمالها الخاص في الناتج المحلي الاجمالي الاسمي في الربع الثاني  لعام  2020 بنسبة  0.8% وفي المقابل بلغت النسبة على أساس سنوي في الربع الثاني  لعام 2019 وعلى أساس ربعي في  الربع الأول لعام  2020 ما نسبته 0.7% و 0.7% على التوالي.</t>
  </si>
  <si>
    <t>The Gross Domestic Product  at current prices for the Q2 of 2020 is estimated at QR 116.59 billion. This represents a decrease of 26.3% compared to the revised estimate of the Q2 of 2019 placed at QR 158.14 billion. When compared to the previous quarter's (Q1 of 2020) revised estimate of QR 152.16 billion, a decrease of 23.4% is recorded.</t>
  </si>
  <si>
    <t xml:space="preserve"> بلغت تقديرات الناتج المحلي الإجمالي بالأسعار الجارية 116.59 مليار ر.ق في الربع الثاني من عام 2020 محققاً بذلك انخفاضاً بنسبة 26.3 % مقارنةً بتقديرات الربع المماثل الربع الثاني  من عام 2019 البالغة  158.14 مليار ر.ق. وبالمقارنة مع التقديرات التي تمت مراجعتها للربع السابق الربع الرابع  لعام 2020  البالغة 152.16 مليار  ر.ق فقد حقق انخفاضاً بنسبة 23.4 %.</t>
  </si>
  <si>
    <t>The Household Final Consumption Expenditure at current prices for the Q2 of 2020 is estimated at QR 32.10 billion. This represents a decrease of 17.5% compared to the revised estimate of the Q2 of 2019 placed at QR 38.93 billion. When compared to the previous quarter's (Q1 of 2020) revised estimate of QR 39.83 billion, a decrease of 19.4% is recorded.</t>
  </si>
  <si>
    <t xml:space="preserve"> بلغت تقديرات الإنفاق الاستهلاكي النهائي للأسر المعيشية بالأسعار الجارية 32.10 مليار ر.ق في الربع الثاني من عام 2020 مقارنةً بتقديرات الربع المماثل الربع الثاني  من عام 2019 البالغة  38.93 مليار ر.ق محققاً بذلك انخفاضاً بنسبة 17.5 % وبالمقارنة مع التقديرات التي تمت مراجعتها للربع السابق الربع الأول  لعام 2020  البالغة 39.83 مليار  ر.ق فقد حقق انخفاضاً بنسبة 19.4 %.</t>
  </si>
  <si>
    <t>The share of Household Final Consumption Expenditure  in the nominal GDP in the Q2 of 2020 is estimated at 27.5%  The corresponding figures for the Q2 of 2019 and the  Q1 of 2020 are 24.6% and 26.2% respectively.</t>
  </si>
  <si>
    <t>وتقدر نسبة مساهمة  الإنفاق الاستهلاكي النهائي للأسر المعيشية في الناتج المحلي الاجمالي الاسمي في الربع الثاني  لعام  2020 بنسبة  27.5% وفي المقابل بلغت النسبة في الربع الثاني لعام 2019 و الربع الأول لعام  2020 ما نسبته 24.6% و 26.2% على التوالي.</t>
  </si>
  <si>
    <t>The Government Final Consumption Expenditure at current prices for the Q2 of 2020 is estimated at QR 31.77 billion. This represents an increase of 6.2% compared to the revised estimate of the Q2 of 2019 placed at QR 29.91 billion. When compared to the previous quarter's (Q1 of 2020) revised estimate of QR 31.75 billion, an increase of 0.1% is recorded.</t>
  </si>
  <si>
    <t xml:space="preserve"> بلغت تقديرات الإنفاق الاستهلاكي النهائي للحكومة بالأسعار الجارية 31.77 مليار ر.ق في الربع الثاني من عام 2020 مقارنةً بتقديرات الربع المماثل الربع الثاني  من عام 2019 البالغة  29.91 مليار ر.ق محققاً بذلك ارتفاعاً بنسبة 6.2 % وبالمقارنة مع التقديرات التي تمت مراجعتها للربع السابق الربع الأول  لعام 2020  البالغة 31.75 مليار  ر.ق فقد حقق ارتفاعاً بنسبة 0.1 %.</t>
  </si>
  <si>
    <t>The share of Government Final Consumption Expenditure  in the nominal GDP in the Q2 of 2020 is estimated at 27.2%  The corresponding figures for the Q2 of 2019 and the  Q1 of 2020 are 18.9% and 20.9% respectively.</t>
  </si>
  <si>
    <t>وتقدر نسبة مساهمة  الإنفاق الاستهلاكي النهائي للحكومة في الناتج المحلي الاجمالي الاسمي في الربع الثاني  لعام  2020 بنسبة  27.2% وفي المقابل بلغت النسبة في الربع الثاني لعام 2019 و الربع الأول لعام  2020 ما نسبته 18.9% و 20.9% على التوالي.</t>
  </si>
  <si>
    <t>The Gross Capital Formation  at current prices for the Q2 of 2020 is estimated at QR 51.61 billion. This represents a decrease of 23.7% compared to the revised estimate of the Q2 of 2019 placed at QR 67.60 billion. When compared to the previous quarter's (Q1 of 2020) revised estimate of QR 59.10 billion, a decrease of 12.7% is recorded.</t>
  </si>
  <si>
    <t xml:space="preserve"> بلغت تقديرات إجمالي تكوين رأس المال بالأسعار الجارية 51.61 مليار ر.ق في الربع الثاني من عام 2020 مقارنةً بتقديرات الربع المماثل الربع الثاني  من عام 2019 البالغة  67.60 مليار ر.ق محققاً بذلك انخفاضاً بنسبة 23.7 % وبالمقارنة مع التقديرات التي تمت مراجعتها للربع السابق الربع الأول  لعام 2020  البالغة 59.10 مليار  ر.ق فقد حقق انخفاضاً بنسبة 12.7 %.</t>
  </si>
  <si>
    <t>The share of Gross Capital Formation  in the nominal GDP in the Q2 of 2020 is estimated at 44.3%  The corresponding figures for the Q2 of 2019 and the  Q1 of 2020 are 42.7% and 38.8% respectively.</t>
  </si>
  <si>
    <t>وتقدر نسبة مساهمة  إجمالي تكوين رأس المال في الناتج المحلي الاجمالي الاسمي في الربع الثاني  لعام  2020 بنسبة  44.3% وفي المقابل بلغت النسبة في الربع الثاني لعام 2019 و الربع الأول لعام  2020 ما نسبته 42.7% و 38.8% على التوالي.</t>
  </si>
  <si>
    <t>The Exports (goods and services)-[F.O.B] at current prices for the Q2 of 2020 is estimated at QR 53.52 billion. This represents a decrease of 36.3% compared to the revised estimate of the Q2 of 2019 placed at QR 84.05 billion. When compared to the previous quarter's (Q1 of 2020) revised estimate of QR 79.38 billion, a decrease of 32.6% is recorded.</t>
  </si>
  <si>
    <t xml:space="preserve"> بلغت تقديرات الصادرات (السلع والخدمات) – (فوب) بالأسعار الجارية 53.52 مليار ر.ق في الربع الثاني من عام 2020 مقارنةً بتقديرات الربع المماثل الربع الثاني  من عام 2019 البالغة  84.05 مليار ر.ق محققاً بذلك انخفاضاً بنسبة 36.3 % وبالمقارنة مع التقديرات التي تمت مراجعتها للربع السابق الربع الأول  لعام 2020  البالغة 79.38 مليار  ر.ق فقد حقق انخفاضاً بنسبة 32.6 %.</t>
  </si>
  <si>
    <t>The share of Exports (goods and services)-[F.O.B]  in the nominal GDP in the Q2 of 2020 is estimated at 45.9%  The corresponding figures for the Q2 of 2019 and the  Q1 of 2020 are 53.2% and 52.2% respectively.</t>
  </si>
  <si>
    <t>وتقدر نسبة مساهمة  الصادرات (السلع والخدمات) – (فوب) في الناتج المحلي الاجمالي الاسمي في الربع الثاني  لعام  2020 بنسبة  45.9% وفي المقابل بلغت النسبة في الربع الثاني لعام 2019 و الربع الأول لعام  2020 ما نسبته 53.2% و 52.2% على التوالي.</t>
  </si>
  <si>
    <t>The Imports (goods and services)-[F.O.B] at current prices for the Q2 of 2020 is estimated at QR 52.41 billion. This represents a decrease of 16.0% compared to the revised estimate of the Q2 of 2019 placed at QR 62.35 billion. When compared to the previous quarter's (Q1 of 2020) revised estimate of QR 57.89 billion, a decrease of 9.5% is recorded.</t>
  </si>
  <si>
    <t xml:space="preserve"> بلغت تقديرات الواردات (السلع والخدمات) – (فوب) بالأسعار الجارية 52.41 مليار ر.ق في الربع الثاني من عام 2020 مقارنةً بتقديرات الربع المماثل الربع الثاني  من عام 2019 البالغة  62.35 مليار ر.ق محققاً بذلك انخفاضاً بنسبة 16.0 % وبالمقارنة مع التقديرات التي تمت مراجعتها للربع السابق الربع الأول  لعام 2020  البالغة 57.89 مليار  ر.ق فقد حقق انخفاضاً بنسبة 9.5 %.</t>
  </si>
  <si>
    <t>The share of Imports (goods and services)-[F.O.B]  in the nominal GDP in the Q2 of 2020 is estimated at 44.9%  The corresponding figures for the Q2 of 2019 and the  Q1 of 2020 are 39.4% and 38.0% respectively.</t>
  </si>
  <si>
    <t>وتقدر نسبة مساهمة  الواردات (السلع والخدمات) – (فوب) في الناتج المحلي الاجمالي الاسمي في الربع الثاني  لعام  2020 بنسبة  44.9% وفي المقابل بلغت النسبة في الربع الثاني لعام 2019 و الربع الأول لعام  2020 ما نسبته 39.4% و 38.0% على التوالي.</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</si>
</sst>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_-* #,##0_-;_-* #,##0\-;_-* &quot;-&quot;??_-;_-@_-"/>
    <numFmt numFmtId="166" formatCode="0.0"/>
    <numFmt numFmtId="167" formatCode="0.0_);\(0.0\)"/>
    <numFmt numFmtId="168" formatCode="_(* #,##0.0_);_(* \(#,##0.0\);_(* &quot;-&quot;??_);_(@_)"/>
    <numFmt numFmtId="169" formatCode="#,##0.0"/>
  </numFmts>
  <fonts count="124">
    <font>
      <sz val="11"/>
      <color theme="1"/>
      <name val="Calibri"/>
      <family val="2"/>
      <scheme val="minor"/>
    </font>
    <font>
      <sz val="11"/>
      <color theme="1"/>
      <name val="Calibri"/>
      <family val="2"/>
      <charset val="178"/>
      <scheme val="minor"/>
    </font>
    <font>
      <sz val="10"/>
      <color theme="1"/>
      <name val="Calibri"/>
      <family val="2"/>
      <scheme val="minor"/>
    </font>
    <font>
      <b/>
      <sz val="10"/>
      <color theme="1"/>
      <name val="Calibri"/>
      <family val="2"/>
      <scheme val="minor"/>
    </font>
    <font>
      <sz val="9"/>
      <color theme="1"/>
      <name val="Arial"/>
      <family val="2"/>
    </font>
    <font>
      <sz val="10"/>
      <name val="Arial"/>
      <family val="2"/>
    </font>
    <font>
      <b/>
      <sz val="9"/>
      <color theme="1"/>
      <name val="Calibri"/>
      <family val="2"/>
      <scheme val="minor"/>
    </font>
    <font>
      <b/>
      <sz val="14"/>
      <color theme="1"/>
      <name val="Calibri"/>
      <family val="2"/>
      <scheme val="minor"/>
    </font>
    <font>
      <sz val="11"/>
      <name val="Calibri"/>
      <family val="2"/>
      <scheme val="minor"/>
    </font>
    <font>
      <sz val="11"/>
      <color theme="1"/>
      <name val="Calibri"/>
      <family val="2"/>
      <scheme val="minor"/>
    </font>
    <font>
      <b/>
      <sz val="10"/>
      <name val="Arial"/>
      <family val="2"/>
    </font>
    <font>
      <sz val="11"/>
      <color theme="0"/>
      <name val="Calibri"/>
      <family val="2"/>
      <scheme val="minor"/>
    </font>
    <font>
      <sz val="8"/>
      <name val="Arial"/>
      <family val="2"/>
    </font>
    <font>
      <b/>
      <sz val="11"/>
      <name val="Calibri"/>
      <family val="2"/>
      <scheme val="minor"/>
    </font>
    <font>
      <vertAlign val="superscript"/>
      <sz val="8"/>
      <name val="Arial"/>
      <family val="2"/>
    </font>
    <font>
      <sz val="10"/>
      <name val="Sultan normal"/>
    </font>
    <font>
      <sz val="10"/>
      <name val="Calibri"/>
      <family val="2"/>
      <scheme val="minor"/>
    </font>
    <font>
      <b/>
      <sz val="14"/>
      <name val="Arial Black"/>
      <family val="2"/>
    </font>
    <font>
      <b/>
      <sz val="10"/>
      <name val="Sultan normal"/>
    </font>
    <font>
      <sz val="9"/>
      <name val="Arial"/>
      <family val="2"/>
    </font>
    <font>
      <b/>
      <sz val="8"/>
      <name val="Arial"/>
      <family val="2"/>
    </font>
    <font>
      <b/>
      <sz val="5"/>
      <name val="Arial"/>
      <family val="2"/>
    </font>
    <font>
      <b/>
      <i/>
      <sz val="10"/>
      <name val="Arial"/>
      <family val="2"/>
    </font>
    <font>
      <b/>
      <sz val="10"/>
      <name val="Calibri"/>
      <family val="2"/>
      <scheme val="minor"/>
    </font>
    <font>
      <sz val="6"/>
      <name val="Arial"/>
      <family val="2"/>
    </font>
    <font>
      <b/>
      <vertAlign val="superscript"/>
      <sz val="10"/>
      <name val="Arial"/>
      <family val="2"/>
    </font>
    <font>
      <sz val="5"/>
      <name val="Arial"/>
      <family val="2"/>
    </font>
    <font>
      <vertAlign val="superscript"/>
      <sz val="11"/>
      <name val="Calibri"/>
      <family val="2"/>
      <scheme val="minor"/>
    </font>
    <font>
      <i/>
      <sz val="10"/>
      <color theme="1"/>
      <name val="Calibri"/>
      <family val="2"/>
      <scheme val="minor"/>
    </font>
    <font>
      <vertAlign val="superscript"/>
      <sz val="10"/>
      <color theme="1"/>
      <name val="Calibri"/>
      <family val="2"/>
      <scheme val="minor"/>
    </font>
    <font>
      <i/>
      <sz val="8"/>
      <color theme="1"/>
      <name val="Arial"/>
      <family val="2"/>
    </font>
    <font>
      <sz val="9"/>
      <color theme="1"/>
      <name val="Calibri"/>
      <family val="2"/>
      <scheme val="minor"/>
    </font>
    <font>
      <b/>
      <sz val="18"/>
      <color theme="1"/>
      <name val="Calibri"/>
      <family val="2"/>
      <scheme val="minor"/>
    </font>
    <font>
      <b/>
      <sz val="8"/>
      <color theme="1"/>
      <name val="Calibri"/>
      <family val="2"/>
      <scheme val="minor"/>
    </font>
    <font>
      <sz val="11"/>
      <color rgb="FF0070C0"/>
      <name val="Calibri"/>
      <family val="2"/>
      <scheme val="minor"/>
    </font>
    <font>
      <sz val="11"/>
      <color rgb="FF00B050"/>
      <name val="Calibri"/>
      <family val="2"/>
      <scheme val="minor"/>
    </font>
    <font>
      <sz val="11"/>
      <color rgb="FFFF0000"/>
      <name val="Calibri"/>
      <family val="2"/>
      <scheme val="minor"/>
    </font>
    <font>
      <b/>
      <sz val="11"/>
      <color theme="1"/>
      <name val="Calibri"/>
      <family val="2"/>
      <scheme val="minor"/>
    </font>
    <font>
      <b/>
      <sz val="10"/>
      <name val="Arial Black"/>
      <family val="2"/>
    </font>
    <font>
      <b/>
      <sz val="10"/>
      <color theme="1"/>
      <name val="Arial"/>
      <family val="2"/>
    </font>
    <font>
      <u/>
      <sz val="11"/>
      <color theme="10"/>
      <name val="Calibri"/>
      <family val="2"/>
      <scheme val="minor"/>
    </font>
    <font>
      <sz val="14"/>
      <color theme="1"/>
      <name val="Calibri"/>
      <family val="2"/>
      <scheme val="minor"/>
    </font>
    <font>
      <b/>
      <sz val="22"/>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b/>
      <sz val="13"/>
      <color theme="1"/>
      <name val="Calibri"/>
      <family val="2"/>
      <scheme val="minor"/>
    </font>
    <font>
      <b/>
      <sz val="14"/>
      <color theme="1"/>
      <name val="Arial Black"/>
      <family val="2"/>
    </font>
    <font>
      <sz val="10"/>
      <color theme="1"/>
      <name val="Arial"/>
      <family val="2"/>
    </font>
    <font>
      <sz val="11"/>
      <color theme="1"/>
      <name val="Sultan Medium"/>
    </font>
    <font>
      <b/>
      <sz val="11"/>
      <color theme="1"/>
      <name val="Sultan Medium"/>
      <charset val="178"/>
    </font>
    <font>
      <sz val="11"/>
      <color theme="1"/>
      <name val="Arial"/>
      <family val="2"/>
    </font>
    <font>
      <b/>
      <sz val="11"/>
      <color theme="1"/>
      <name val="Sultan Medium"/>
    </font>
    <font>
      <sz val="11"/>
      <color theme="1"/>
      <name val="Sultan Medium"/>
      <charset val="178"/>
    </font>
    <font>
      <b/>
      <sz val="9"/>
      <color theme="1"/>
      <name val="Arial"/>
      <family val="2"/>
    </font>
    <font>
      <b/>
      <sz val="12"/>
      <color theme="1"/>
      <name val="Sultan bold"/>
    </font>
    <font>
      <b/>
      <sz val="12"/>
      <color theme="1"/>
      <name val="Sultan normal"/>
    </font>
    <font>
      <b/>
      <sz val="22"/>
      <color theme="1"/>
      <name val="Sultan Medium"/>
      <charset val="178"/>
    </font>
    <font>
      <sz val="12"/>
      <color theme="1"/>
      <name val="AL-Mohanad Bold"/>
    </font>
    <font>
      <sz val="12"/>
      <color theme="1"/>
      <name val="Calibri"/>
      <family val="2"/>
    </font>
    <font>
      <sz val="12"/>
      <color theme="1"/>
      <name val="Times New Roman"/>
      <family val="1"/>
    </font>
    <font>
      <b/>
      <sz val="12"/>
      <color theme="1"/>
      <name val="AL-Mohanad Bold"/>
      <charset val="178"/>
    </font>
    <font>
      <b/>
      <sz val="16"/>
      <name val="Calibri"/>
      <family val="2"/>
      <scheme val="minor"/>
    </font>
    <font>
      <b/>
      <sz val="16"/>
      <name val="Arial Black"/>
      <family val="2"/>
    </font>
    <font>
      <sz val="12"/>
      <name val="Arial Black"/>
      <family val="2"/>
    </font>
    <font>
      <b/>
      <sz val="12"/>
      <name val="Sultan normal"/>
    </font>
    <font>
      <sz val="12"/>
      <name val="Sultan normal"/>
    </font>
    <font>
      <sz val="11"/>
      <name val="Calibri"/>
      <family val="2"/>
    </font>
    <font>
      <sz val="18"/>
      <name val="Arial Black"/>
      <family val="2"/>
    </font>
    <font>
      <sz val="18"/>
      <color theme="1"/>
      <name val="Calibri"/>
      <family val="2"/>
      <scheme val="minor"/>
    </font>
    <font>
      <sz val="11"/>
      <name val="Arial"/>
      <family val="2"/>
    </font>
    <font>
      <sz val="12"/>
      <name val="Arial"/>
      <family val="2"/>
    </font>
    <font>
      <b/>
      <sz val="12"/>
      <name val="Arial Black"/>
      <family val="2"/>
    </font>
    <font>
      <b/>
      <sz val="14"/>
      <name val="Sultan bold"/>
      <charset val="178"/>
    </font>
    <font>
      <b/>
      <sz val="14"/>
      <name val="Sakkal Majalla"/>
    </font>
    <font>
      <b/>
      <sz val="11"/>
      <color rgb="FFFF0000"/>
      <name val="Calibri"/>
      <family val="2"/>
      <scheme val="minor"/>
    </font>
    <font>
      <b/>
      <sz val="12"/>
      <name val="Arial"/>
      <family val="2"/>
    </font>
    <font>
      <b/>
      <sz val="16"/>
      <name val="Sakkal Majalla"/>
    </font>
    <font>
      <sz val="12"/>
      <name val="Calibri"/>
      <family val="2"/>
      <scheme val="minor"/>
    </font>
    <font>
      <sz val="9"/>
      <name val="Calibri"/>
      <family val="2"/>
      <scheme val="minor"/>
    </font>
    <font>
      <b/>
      <sz val="11"/>
      <name val="Arial"/>
      <family val="2"/>
    </font>
    <font>
      <b/>
      <i/>
      <sz val="10"/>
      <color theme="1"/>
      <name val="Calibri"/>
      <family val="2"/>
      <scheme val="minor"/>
    </font>
    <font>
      <sz val="12"/>
      <color theme="1"/>
      <name val="Sultan normal"/>
    </font>
    <font>
      <sz val="12"/>
      <color rgb="FFFF0000"/>
      <name val="Sultan normal"/>
    </font>
    <font>
      <b/>
      <sz val="12"/>
      <color theme="1"/>
      <name val="Arial Black"/>
      <family val="2"/>
    </font>
    <font>
      <sz val="12"/>
      <color rgb="FF000000"/>
      <name val="Sultan normal"/>
    </font>
    <font>
      <sz val="26"/>
      <color theme="1"/>
      <name val="Calibri"/>
      <family val="2"/>
    </font>
    <font>
      <sz val="12"/>
      <color rgb="FF000000"/>
      <name val="Traditional Arabic"/>
      <family val="1"/>
    </font>
    <font>
      <sz val="12"/>
      <color theme="1"/>
      <name val="AL-Mohanad Bold"/>
      <charset val="178"/>
    </font>
    <font>
      <b/>
      <sz val="18"/>
      <name val="Sakkal Majalla"/>
    </font>
    <font>
      <sz val="9"/>
      <color rgb="FFFF0000"/>
      <name val="Calibri"/>
      <family val="2"/>
      <scheme val="minor"/>
    </font>
    <font>
      <sz val="7"/>
      <color theme="1"/>
      <name val="Arial"/>
      <family val="2"/>
    </font>
    <font>
      <sz val="8"/>
      <color theme="1"/>
      <name val="Calibri"/>
      <family val="2"/>
      <scheme val="minor"/>
    </font>
    <font>
      <vertAlign val="superscript"/>
      <sz val="7"/>
      <color theme="1"/>
      <name val="Arial"/>
      <family val="2"/>
    </font>
    <font>
      <sz val="12"/>
      <name val="AL-Mohanad Bold"/>
    </font>
    <font>
      <sz val="12"/>
      <name val="Calibri"/>
      <family val="2"/>
    </font>
    <font>
      <b/>
      <sz val="12"/>
      <name val="AL-Mohanad Bold"/>
    </font>
    <font>
      <sz val="11"/>
      <name val="Sultan Medium"/>
    </font>
    <font>
      <sz val="10"/>
      <color rgb="FFFF0000"/>
      <name val="Calibri"/>
      <family val="2"/>
      <scheme val="minor"/>
    </font>
    <font>
      <sz val="10"/>
      <color rgb="FF00B050"/>
      <name val="Calibri"/>
      <family val="2"/>
      <scheme val="minor"/>
    </font>
    <font>
      <sz val="10"/>
      <color rgb="FF0070C0"/>
      <name val="Calibri"/>
      <family val="2"/>
      <scheme val="minor"/>
    </font>
    <font>
      <b/>
      <sz val="20"/>
      <name val="Sakkal Majalla"/>
    </font>
    <font>
      <b/>
      <sz val="22"/>
      <color theme="1"/>
      <name val="Sakkal Majalla"/>
    </font>
    <font>
      <b/>
      <sz val="18"/>
      <color theme="1"/>
      <name val="Sakkal Majalla"/>
    </font>
    <font>
      <sz val="12"/>
      <name val="12"/>
      <charset val="178"/>
    </font>
    <font>
      <b/>
      <sz val="14"/>
      <color theme="1"/>
      <name val="Sakkal Majalla"/>
    </font>
    <font>
      <vertAlign val="superscript"/>
      <sz val="12"/>
      <color theme="1"/>
      <name val="Calibri"/>
      <family val="2"/>
      <scheme val="minor"/>
    </font>
    <font>
      <sz val="11"/>
      <color theme="1"/>
      <name val="سش"/>
      <charset val="178"/>
    </font>
    <font>
      <b/>
      <sz val="11"/>
      <name val="Sakkal Majalla"/>
    </font>
    <font>
      <b/>
      <sz val="14"/>
      <name val="Arial"/>
      <family val="2"/>
    </font>
    <font>
      <u/>
      <sz val="11"/>
      <color theme="8" tint="0.79998168889431442"/>
      <name val="Calibri"/>
      <family val="2"/>
      <scheme val="minor"/>
    </font>
    <font>
      <sz val="11"/>
      <color theme="1"/>
      <name val="Calibri"/>
      <family val="2"/>
    </font>
    <font>
      <sz val="16"/>
      <color theme="1"/>
      <name val="Calibri"/>
      <family val="2"/>
      <scheme val="minor"/>
    </font>
    <font>
      <sz val="12"/>
      <color rgb="FFFF0000"/>
      <name val="Calibri"/>
      <family val="2"/>
      <scheme val="minor"/>
    </font>
    <font>
      <u/>
      <sz val="11"/>
      <color theme="0"/>
      <name val="Calibri"/>
      <family val="2"/>
      <scheme val="minor"/>
    </font>
    <font>
      <sz val="18"/>
      <name val="Calibri"/>
      <family val="2"/>
      <scheme val="minor"/>
    </font>
    <font>
      <sz val="18"/>
      <color rgb="FFFF0000"/>
      <name val="Calibri"/>
      <family val="2"/>
      <scheme val="minor"/>
    </font>
    <font>
      <sz val="10"/>
      <name val="Arial Black"/>
      <family val="2"/>
    </font>
    <font>
      <b/>
      <sz val="14"/>
      <name val="Calibri"/>
      <family val="2"/>
      <scheme val="minor"/>
    </font>
    <font>
      <b/>
      <sz val="12"/>
      <color theme="1"/>
      <name val="Sakkal Majalla"/>
    </font>
    <font>
      <b/>
      <sz val="8"/>
      <color theme="1"/>
      <name val="Arial"/>
      <family val="2"/>
    </font>
    <font>
      <b/>
      <sz val="12"/>
      <name val="Calibri"/>
      <family val="2"/>
      <scheme val="minor"/>
    </font>
    <font>
      <b/>
      <sz val="12"/>
      <color theme="1"/>
      <name val="Arial"/>
      <family val="2"/>
    </font>
    <font>
      <sz val="12"/>
      <color theme="1"/>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34998626667073579"/>
        <bgColor indexed="64"/>
      </patternFill>
    </fill>
  </fills>
  <borders count="97">
    <border>
      <left/>
      <right/>
      <top/>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hair">
        <color indexed="64"/>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bottom style="thin">
        <color theme="4" tint="0.39997558519241921"/>
      </bottom>
      <diagonal/>
    </border>
    <border>
      <left style="medium">
        <color indexed="64"/>
      </left>
      <right/>
      <top/>
      <bottom style="thin">
        <color theme="4" tint="0.39997558519241921"/>
      </bottom>
      <diagonal/>
    </border>
    <border>
      <left/>
      <right style="medium">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theme="4" tint="0.39997558519241921"/>
      </bottom>
      <diagonal/>
    </border>
    <border>
      <left/>
      <right/>
      <top style="medium">
        <color indexed="64"/>
      </top>
      <bottom style="thin">
        <color theme="4" tint="0.39997558519241921"/>
      </bottom>
      <diagonal/>
    </border>
    <border>
      <left style="medium">
        <color indexed="64"/>
      </left>
      <right/>
      <top style="medium">
        <color indexed="64"/>
      </top>
      <bottom/>
      <diagonal/>
    </border>
    <border>
      <left/>
      <right style="thick">
        <color theme="0"/>
      </right>
      <top style="thin">
        <color indexed="64"/>
      </top>
      <bottom/>
      <diagonal/>
    </border>
    <border>
      <left style="thick">
        <color theme="0"/>
      </left>
      <right style="thick">
        <color theme="0"/>
      </right>
      <top style="thin">
        <color indexed="64"/>
      </top>
      <bottom/>
      <diagonal/>
    </border>
    <border>
      <left style="thick">
        <color theme="0"/>
      </left>
      <right style="thick">
        <color theme="0"/>
      </right>
      <top style="thin">
        <color indexed="64"/>
      </top>
      <bottom style="hair">
        <color auto="1"/>
      </bottom>
      <diagonal/>
    </border>
    <border>
      <left/>
      <right style="thick">
        <color theme="0"/>
      </right>
      <top/>
      <bottom/>
      <diagonal/>
    </border>
    <border>
      <left style="thick">
        <color theme="0"/>
      </left>
      <right style="thick">
        <color theme="0"/>
      </right>
      <top/>
      <bottom/>
      <diagonal/>
    </border>
    <border>
      <left style="thick">
        <color theme="0"/>
      </left>
      <right style="thick">
        <color theme="0"/>
      </right>
      <top style="hair">
        <color indexed="64"/>
      </top>
      <bottom style="hair">
        <color indexed="64"/>
      </bottom>
      <diagonal/>
    </border>
    <border>
      <left/>
      <right style="thick">
        <color theme="0"/>
      </right>
      <top/>
      <bottom style="medium">
        <color indexed="64"/>
      </bottom>
      <diagonal/>
    </border>
    <border>
      <left style="thick">
        <color theme="0"/>
      </left>
      <right style="thick">
        <color theme="0"/>
      </right>
      <top/>
      <bottom style="medium">
        <color indexed="64"/>
      </bottom>
      <diagonal/>
    </border>
    <border>
      <left style="thick">
        <color theme="0"/>
      </left>
      <right style="thick">
        <color theme="0"/>
      </right>
      <top style="hair">
        <color indexed="64"/>
      </top>
      <bottom style="medium">
        <color indexed="64"/>
      </bottom>
      <diagonal/>
    </border>
    <border>
      <left/>
      <right style="thick">
        <color theme="0"/>
      </right>
      <top style="medium">
        <color indexed="64"/>
      </top>
      <bottom style="hair">
        <color indexed="64"/>
      </bottom>
      <diagonal/>
    </border>
    <border>
      <left style="thick">
        <color theme="0"/>
      </left>
      <right style="thick">
        <color theme="0"/>
      </right>
      <top style="medium">
        <color indexed="64"/>
      </top>
      <bottom style="hair">
        <color indexed="64"/>
      </bottom>
      <diagonal/>
    </border>
    <border>
      <left/>
      <right style="thick">
        <color theme="0"/>
      </right>
      <top style="hair">
        <color indexed="64"/>
      </top>
      <bottom style="hair">
        <color indexed="64"/>
      </bottom>
      <diagonal/>
    </border>
    <border>
      <left style="thick">
        <color theme="0"/>
      </left>
      <right/>
      <top style="hair">
        <color indexed="64"/>
      </top>
      <bottom style="hair">
        <color indexed="64"/>
      </bottom>
      <diagonal/>
    </border>
    <border>
      <left/>
      <right style="thick">
        <color theme="0"/>
      </right>
      <top style="hair">
        <color indexed="64"/>
      </top>
      <bottom style="medium">
        <color indexed="64"/>
      </bottom>
      <diagonal/>
    </border>
    <border>
      <left style="thick">
        <color theme="0"/>
      </left>
      <right/>
      <top style="hair">
        <color indexed="64"/>
      </top>
      <bottom style="medium">
        <color indexed="64"/>
      </bottom>
      <diagonal/>
    </border>
    <border>
      <left style="thick">
        <color theme="0"/>
      </left>
      <right/>
      <top/>
      <bottom style="medium">
        <color indexed="64"/>
      </bottom>
      <diagonal/>
    </border>
    <border>
      <left style="thick">
        <color theme="0"/>
      </left>
      <right/>
      <top style="medium">
        <color indexed="64"/>
      </top>
      <bottom style="hair">
        <color indexed="64"/>
      </bottom>
      <diagonal/>
    </border>
    <border>
      <left/>
      <right style="thick">
        <color theme="0"/>
      </right>
      <top style="medium">
        <color indexed="64"/>
      </top>
      <bottom style="medium">
        <color indexed="64"/>
      </bottom>
      <diagonal/>
    </border>
    <border>
      <left style="thick">
        <color theme="0"/>
      </left>
      <right style="thick">
        <color theme="0"/>
      </right>
      <top style="medium">
        <color indexed="64"/>
      </top>
      <bottom style="medium">
        <color indexed="64"/>
      </bottom>
      <diagonal/>
    </border>
    <border>
      <left style="thick">
        <color theme="0"/>
      </left>
      <right/>
      <top style="medium">
        <color indexed="64"/>
      </top>
      <bottom style="medium">
        <color indexed="64"/>
      </bottom>
      <diagonal/>
    </border>
    <border>
      <left style="thick">
        <color theme="0"/>
      </left>
      <right/>
      <top style="thin">
        <color indexed="64"/>
      </top>
      <bottom/>
      <diagonal/>
    </border>
    <border>
      <left style="thick">
        <color theme="0"/>
      </left>
      <right/>
      <top/>
      <bottom/>
      <diagonal/>
    </border>
    <border>
      <left style="thick">
        <color theme="0"/>
      </left>
      <right/>
      <top/>
      <bottom style="hair">
        <color indexed="64"/>
      </bottom>
      <diagonal/>
    </border>
    <border>
      <left/>
      <right style="thick">
        <color theme="0"/>
      </right>
      <top/>
      <bottom style="hair">
        <color indexed="64"/>
      </bottom>
      <diagonal/>
    </border>
    <border>
      <left/>
      <right/>
      <top style="thin">
        <color indexed="64"/>
      </top>
      <bottom/>
      <diagonal/>
    </border>
    <border>
      <left/>
      <right style="thick">
        <color theme="0"/>
      </right>
      <top style="thin">
        <color indexed="64"/>
      </top>
      <bottom style="hair">
        <color auto="1"/>
      </bottom>
      <diagonal/>
    </border>
    <border>
      <left style="thick">
        <color theme="0"/>
      </left>
      <right style="thick">
        <color theme="0"/>
      </right>
      <top/>
      <bottom style="hair">
        <color indexed="64"/>
      </bottom>
      <diagonal/>
    </border>
    <border>
      <left style="thick">
        <color theme="0"/>
      </left>
      <right/>
      <top style="thin">
        <color indexed="64"/>
      </top>
      <bottom style="hair">
        <color auto="1"/>
      </bottom>
      <diagonal/>
    </border>
    <border>
      <left/>
      <right/>
      <top style="hair">
        <color indexed="64"/>
      </top>
      <bottom style="hair">
        <color indexed="64"/>
      </bottom>
      <diagonal/>
    </border>
    <border>
      <left/>
      <right/>
      <top style="hair">
        <color indexed="64"/>
      </top>
      <bottom style="thin">
        <color indexed="64"/>
      </bottom>
      <diagonal/>
    </border>
    <border>
      <left style="thick">
        <color rgb="FFFFFFFF"/>
      </left>
      <right style="thick">
        <color rgb="FFFFFFFF"/>
      </right>
      <top style="thin">
        <color indexed="64"/>
      </top>
      <bottom/>
      <diagonal/>
    </border>
    <border>
      <left/>
      <right style="thick">
        <color rgb="FFFFFFFF"/>
      </right>
      <top style="thin">
        <color indexed="64"/>
      </top>
      <bottom/>
      <diagonal/>
    </border>
    <border>
      <left style="thick">
        <color rgb="FFFFFFFF"/>
      </left>
      <right style="thick">
        <color rgb="FFFFFFFF"/>
      </right>
      <top/>
      <bottom style="medium">
        <color indexed="64"/>
      </bottom>
      <diagonal/>
    </border>
    <border>
      <left/>
      <right style="thick">
        <color rgb="FFFFFFFF"/>
      </right>
      <top/>
      <bottom style="medium">
        <color indexed="64"/>
      </bottom>
      <diagonal/>
    </border>
    <border>
      <left style="thick">
        <color rgb="FFFFFFFF"/>
      </left>
      <right/>
      <top/>
      <bottom style="hair">
        <color indexed="64"/>
      </bottom>
      <diagonal/>
    </border>
    <border>
      <left style="thick">
        <color rgb="FFFFFFFF"/>
      </left>
      <right/>
      <top style="hair">
        <color indexed="64"/>
      </top>
      <bottom style="hair">
        <color indexed="64"/>
      </bottom>
      <diagonal/>
    </border>
    <border>
      <left style="thick">
        <color rgb="FFFFFFFF"/>
      </left>
      <right/>
      <top style="hair">
        <color indexed="64"/>
      </top>
      <bottom style="thin">
        <color indexed="64"/>
      </bottom>
      <diagonal/>
    </border>
    <border>
      <left style="thick">
        <color theme="0"/>
      </left>
      <right style="thick">
        <color theme="0"/>
      </right>
      <top style="hair">
        <color indexed="64"/>
      </top>
      <bottom/>
      <diagonal/>
    </border>
    <border>
      <left/>
      <right style="thick">
        <color theme="0"/>
      </right>
      <top style="hair">
        <color indexed="64"/>
      </top>
      <bottom/>
      <diagonal/>
    </border>
    <border>
      <left style="thick">
        <color theme="0"/>
      </left>
      <right style="thick">
        <color theme="0"/>
      </right>
      <top style="medium">
        <color indexed="64"/>
      </top>
      <bottom/>
      <diagonal/>
    </border>
    <border>
      <left style="thick">
        <color theme="0"/>
      </left>
      <right style="thick">
        <color theme="0"/>
      </right>
      <top style="thin">
        <color indexed="64"/>
      </top>
      <bottom style="medium">
        <color indexed="64"/>
      </bottom>
      <diagonal/>
    </border>
    <border>
      <left style="thick">
        <color theme="0"/>
      </left>
      <right style="thick">
        <color theme="0"/>
      </right>
      <top/>
      <bottom style="thin">
        <color theme="4" tint="0.39997558519241921"/>
      </bottom>
      <diagonal/>
    </border>
    <border>
      <left/>
      <right/>
      <top style="thin">
        <color theme="4" tint="0.3999755851924192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ck">
        <color theme="0"/>
      </right>
      <top style="hair">
        <color indexed="64"/>
      </top>
      <bottom style="thin">
        <color indexed="64"/>
      </bottom>
      <diagonal/>
    </border>
    <border>
      <left style="thick">
        <color theme="0"/>
      </left>
      <right style="thick">
        <color theme="0"/>
      </right>
      <top style="hair">
        <color indexed="64"/>
      </top>
      <bottom style="thin">
        <color indexed="64"/>
      </bottom>
      <diagonal/>
    </border>
    <border>
      <left style="thick">
        <color theme="0"/>
      </left>
      <right/>
      <top style="hair">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ck">
        <color theme="0"/>
      </left>
      <right/>
      <top style="hair">
        <color indexed="64"/>
      </top>
      <bottom/>
      <diagonal/>
    </border>
    <border>
      <left/>
      <right style="thick">
        <color theme="0"/>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theme="4" tint="0.39997558519241921"/>
      </bottom>
      <diagonal/>
    </border>
    <border>
      <left/>
      <right style="medium">
        <color indexed="64"/>
      </right>
      <top style="thin">
        <color theme="4" tint="0.39997558519241921"/>
      </top>
      <bottom style="medium">
        <color indexed="64"/>
      </bottom>
      <diagonal/>
    </border>
    <border>
      <left style="medium">
        <color indexed="64"/>
      </left>
      <right/>
      <top style="thin">
        <color theme="4" tint="0.39997558519241921"/>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ck">
        <color theme="0"/>
      </left>
      <right/>
      <top style="thin">
        <color theme="4" tint="0.39997558519241921"/>
      </top>
      <bottom style="thin">
        <color theme="3" tint="0.59996337778862885"/>
      </bottom>
      <diagonal/>
    </border>
    <border>
      <left style="medium">
        <color indexed="64"/>
      </left>
      <right/>
      <top style="thin">
        <color theme="4" tint="0.39997558519241921"/>
      </top>
      <bottom style="thin">
        <color theme="3" tint="0.59996337778862885"/>
      </bottom>
      <diagonal/>
    </border>
    <border>
      <left/>
      <right/>
      <top style="thin">
        <color theme="4" tint="0.39997558519241921"/>
      </top>
      <bottom style="thin">
        <color theme="3" tint="0.59996337778862885"/>
      </bottom>
      <diagonal/>
    </border>
    <border>
      <left/>
      <right style="medium">
        <color indexed="64"/>
      </right>
      <top style="thin">
        <color theme="4" tint="0.39997558519241921"/>
      </top>
      <bottom style="thin">
        <color theme="3" tint="0.59996337778862885"/>
      </bottom>
      <diagonal/>
    </border>
    <border>
      <left style="thick">
        <color theme="0"/>
      </left>
      <right/>
      <top style="thin">
        <color theme="3" tint="0.59996337778862885"/>
      </top>
      <bottom style="thin">
        <color theme="4" tint="0.39997558519241921"/>
      </bottom>
      <diagonal/>
    </border>
    <border>
      <left style="medium">
        <color indexed="64"/>
      </left>
      <right/>
      <top style="thin">
        <color theme="3" tint="0.59996337778862885"/>
      </top>
      <bottom style="thin">
        <color theme="4" tint="0.39997558519241921"/>
      </bottom>
      <diagonal/>
    </border>
    <border>
      <left/>
      <right/>
      <top style="thin">
        <color theme="3" tint="0.59996337778862885"/>
      </top>
      <bottom style="thin">
        <color theme="4" tint="0.39997558519241921"/>
      </bottom>
      <diagonal/>
    </border>
    <border>
      <left/>
      <right style="medium">
        <color indexed="64"/>
      </right>
      <top style="thin">
        <color theme="3" tint="0.59996337778862885"/>
      </top>
      <bottom style="thin">
        <color theme="4" tint="0.39997558519241921"/>
      </bottom>
      <diagonal/>
    </border>
    <border>
      <left style="thick">
        <color rgb="FFFFFFFF"/>
      </left>
      <right/>
      <top style="hair">
        <color indexed="64"/>
      </top>
      <bottom/>
      <diagonal/>
    </border>
    <border>
      <left style="medium">
        <color theme="0"/>
      </left>
      <right style="medium">
        <color theme="0"/>
      </right>
      <top style="hair">
        <color indexed="64"/>
      </top>
      <bottom style="hair">
        <color indexed="64"/>
      </bottom>
      <diagonal/>
    </border>
    <border>
      <left style="thick">
        <color theme="0"/>
      </left>
      <right/>
      <top style="thin">
        <color indexed="64"/>
      </top>
      <bottom style="medium">
        <color indexed="64"/>
      </bottom>
      <diagonal/>
    </border>
    <border>
      <left/>
      <right/>
      <top/>
      <bottom style="hair">
        <color indexed="64"/>
      </bottom>
      <diagonal/>
    </border>
    <border>
      <left style="thick">
        <color rgb="FFFFFFFF"/>
      </left>
      <right style="thick">
        <color rgb="FFFFFFFF"/>
      </right>
      <top style="hair">
        <color indexed="64"/>
      </top>
      <bottom style="hair">
        <color auto="1"/>
      </bottom>
      <diagonal/>
    </border>
    <border>
      <left style="medium">
        <color theme="0"/>
      </left>
      <right style="medium">
        <color theme="0"/>
      </right>
      <top/>
      <bottom style="hair">
        <color indexed="64"/>
      </bottom>
      <diagonal/>
    </border>
    <border>
      <left style="thick">
        <color rgb="FFFFFFFF"/>
      </left>
      <right/>
      <top style="thin">
        <color indexed="64"/>
      </top>
      <bottom style="medium">
        <color indexed="64"/>
      </bottom>
      <diagonal/>
    </border>
    <border>
      <left style="thick">
        <color theme="0"/>
      </left>
      <right style="thick">
        <color theme="0"/>
      </right>
      <top style="thin">
        <color theme="4" tint="0.39997558519241921"/>
      </top>
      <bottom style="thin">
        <color indexed="64"/>
      </bottom>
      <diagonal/>
    </border>
    <border>
      <left style="medium">
        <color indexed="64"/>
      </left>
      <right style="thick">
        <color theme="0"/>
      </right>
      <top style="thin">
        <color theme="4" tint="0.39997558519241921"/>
      </top>
      <bottom style="thin">
        <color indexed="64"/>
      </bottom>
      <diagonal/>
    </border>
    <border>
      <left style="thin">
        <color theme="0"/>
      </left>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thin">
        <color theme="0"/>
      </left>
      <right style="thin">
        <color theme="0"/>
      </right>
      <top style="thin">
        <color indexed="64"/>
      </top>
      <bottom style="medium">
        <color indexed="64"/>
      </bottom>
      <diagonal/>
    </border>
  </borders>
  <cellStyleXfs count="5">
    <xf numFmtId="0" fontId="0" fillId="0" borderId="0"/>
    <xf numFmtId="43" fontId="9" fillId="0" borderId="0" applyFont="0" applyFill="0" applyBorder="0" applyAlignment="0" applyProtection="0"/>
    <xf numFmtId="0" fontId="1" fillId="0" borderId="0"/>
    <xf numFmtId="9" fontId="9" fillId="0" borderId="0" applyFont="0" applyFill="0" applyBorder="0" applyAlignment="0" applyProtection="0"/>
    <xf numFmtId="0" fontId="40" fillId="0" borderId="0" applyNumberFormat="0" applyFill="0" applyBorder="0" applyAlignment="0" applyProtection="0"/>
  </cellStyleXfs>
  <cellXfs count="806">
    <xf numFmtId="0" fontId="0" fillId="0" borderId="0" xfId="0"/>
    <xf numFmtId="0" fontId="0" fillId="0" borderId="0" xfId="0" applyAlignment="1">
      <alignment vertical="center"/>
    </xf>
    <xf numFmtId="0" fontId="0" fillId="0" borderId="0" xfId="0" applyAlignment="1">
      <alignment horizontal="right"/>
    </xf>
    <xf numFmtId="0" fontId="0" fillId="0" borderId="0" xfId="0" applyFill="1"/>
    <xf numFmtId="0" fontId="0" fillId="0" borderId="0" xfId="0" applyAlignment="1">
      <alignment horizontal="center"/>
    </xf>
    <xf numFmtId="0" fontId="0" fillId="0" borderId="0" xfId="0" applyAlignment="1">
      <alignment horizontal="center" vertical="center"/>
    </xf>
    <xf numFmtId="0" fontId="6" fillId="0" borderId="0" xfId="2" applyFont="1" applyAlignment="1">
      <alignment vertical="center"/>
    </xf>
    <xf numFmtId="164" fontId="9" fillId="0" borderId="10" xfId="1" applyNumberFormat="1" applyFont="1" applyBorder="1" applyAlignment="1">
      <alignment horizontal="left" vertical="center"/>
    </xf>
    <xf numFmtId="164" fontId="9" fillId="0" borderId="9" xfId="1" applyNumberFormat="1" applyFont="1" applyBorder="1" applyAlignment="1">
      <alignment horizontal="left" vertical="center"/>
    </xf>
    <xf numFmtId="0" fontId="8" fillId="0" borderId="10" xfId="0" applyFont="1" applyFill="1" applyBorder="1" applyAlignment="1">
      <alignment horizontal="right" vertical="center" wrapText="1"/>
    </xf>
    <xf numFmtId="164" fontId="8" fillId="0" borderId="10" xfId="1" applyNumberFormat="1" applyFont="1" applyFill="1" applyBorder="1" applyAlignment="1">
      <alignment horizontal="left" vertical="center"/>
    </xf>
    <xf numFmtId="164" fontId="8" fillId="0" borderId="9" xfId="1" applyNumberFormat="1" applyFont="1" applyFill="1" applyBorder="1" applyAlignment="1">
      <alignment horizontal="left" vertical="center"/>
    </xf>
    <xf numFmtId="3" fontId="8" fillId="0" borderId="10" xfId="1" applyNumberFormat="1" applyFont="1" applyFill="1" applyBorder="1" applyAlignment="1">
      <alignment vertical="center"/>
    </xf>
    <xf numFmtId="3" fontId="8" fillId="0" borderId="9" xfId="1" applyNumberFormat="1" applyFont="1" applyFill="1" applyBorder="1" applyAlignment="1">
      <alignment vertical="center"/>
    </xf>
    <xf numFmtId="0" fontId="8" fillId="0" borderId="3" xfId="0" applyFont="1" applyFill="1" applyBorder="1" applyAlignment="1">
      <alignment horizontal="right" vertical="center" wrapText="1"/>
    </xf>
    <xf numFmtId="164" fontId="8" fillId="0" borderId="3" xfId="1" applyNumberFormat="1" applyFont="1" applyFill="1" applyBorder="1" applyAlignment="1">
      <alignment horizontal="left" vertical="center"/>
    </xf>
    <xf numFmtId="164" fontId="8" fillId="0" borderId="0" xfId="1" applyNumberFormat="1" applyFont="1" applyFill="1" applyBorder="1" applyAlignment="1">
      <alignment horizontal="left" vertical="center"/>
    </xf>
    <xf numFmtId="0" fontId="13" fillId="0" borderId="12" xfId="0" applyFont="1" applyFill="1" applyBorder="1" applyAlignment="1">
      <alignment horizontal="right" vertical="center" wrapText="1"/>
    </xf>
    <xf numFmtId="164" fontId="13" fillId="0" borderId="12" xfId="1" applyNumberFormat="1" applyFont="1" applyFill="1" applyBorder="1" applyAlignment="1">
      <alignment horizontal="left" vertical="center"/>
    </xf>
    <xf numFmtId="164" fontId="13" fillId="0" borderId="7" xfId="1" applyNumberFormat="1" applyFont="1" applyFill="1" applyBorder="1" applyAlignment="1">
      <alignment horizontal="left" vertical="center"/>
    </xf>
    <xf numFmtId="0" fontId="13" fillId="0" borderId="0" xfId="0" applyFont="1" applyFill="1" applyBorder="1" applyAlignment="1">
      <alignment horizontal="left" wrapText="1"/>
    </xf>
    <xf numFmtId="164" fontId="16" fillId="0" borderId="14" xfId="1" applyNumberFormat="1" applyFont="1" applyFill="1" applyBorder="1" applyAlignment="1">
      <alignment horizontal="left" vertical="center"/>
    </xf>
    <xf numFmtId="164" fontId="16" fillId="0" borderId="15" xfId="1" applyNumberFormat="1" applyFont="1" applyFill="1" applyBorder="1" applyAlignment="1">
      <alignment horizontal="left" vertical="center"/>
    </xf>
    <xf numFmtId="0" fontId="28" fillId="0" borderId="0" xfId="0" applyFont="1" applyBorder="1" applyAlignment="1">
      <alignment horizontal="left" wrapText="1"/>
    </xf>
    <xf numFmtId="164" fontId="16" fillId="0" borderId="0" xfId="1" applyNumberFormat="1" applyFont="1" applyFill="1" applyBorder="1" applyAlignment="1">
      <alignment horizontal="left" vertical="center"/>
    </xf>
    <xf numFmtId="164" fontId="16" fillId="0" borderId="7" xfId="1" applyNumberFormat="1" applyFont="1" applyFill="1" applyBorder="1" applyAlignment="1">
      <alignment horizontal="left" vertical="center"/>
    </xf>
    <xf numFmtId="0" fontId="30" fillId="0" borderId="0" xfId="0" applyFont="1" applyAlignment="1">
      <alignment horizontal="left"/>
    </xf>
    <xf numFmtId="0" fontId="4" fillId="0" borderId="0" xfId="0" applyFont="1" applyAlignment="1">
      <alignment horizontal="right" vertical="center" readingOrder="2"/>
    </xf>
    <xf numFmtId="0" fontId="2" fillId="0" borderId="0" xfId="0" applyFont="1" applyBorder="1" applyAlignment="1">
      <alignment horizontal="right" wrapText="1" readingOrder="2"/>
    </xf>
    <xf numFmtId="0" fontId="30" fillId="0" borderId="0" xfId="0" applyFont="1" applyAlignment="1">
      <alignment vertical="center" wrapText="1"/>
    </xf>
    <xf numFmtId="0" fontId="0" fillId="0" borderId="0" xfId="0" applyBorder="1"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xf numFmtId="0" fontId="0" fillId="0" borderId="0" xfId="0" applyFill="1" applyAlignment="1">
      <alignment horizontal="center"/>
    </xf>
    <xf numFmtId="0" fontId="20" fillId="0" borderId="26" xfId="0" applyFont="1" applyFill="1" applyBorder="1" applyAlignment="1">
      <alignment horizontal="center" vertical="center" readingOrder="1"/>
    </xf>
    <xf numFmtId="0" fontId="12" fillId="0" borderId="27" xfId="0" applyFont="1" applyFill="1" applyBorder="1" applyAlignment="1">
      <alignment horizontal="left" vertical="center" wrapText="1" readingOrder="1"/>
    </xf>
    <xf numFmtId="0" fontId="15" fillId="0" borderId="27" xfId="0" applyFont="1" applyFill="1" applyBorder="1" applyAlignment="1">
      <alignment horizontal="right" vertical="center" wrapText="1" readingOrder="2"/>
    </xf>
    <xf numFmtId="0" fontId="20" fillId="0" borderId="28" xfId="0" applyFont="1" applyFill="1" applyBorder="1" applyAlignment="1">
      <alignment horizontal="center" vertical="center" readingOrder="1"/>
    </xf>
    <xf numFmtId="0" fontId="12" fillId="0" borderId="22" xfId="0" applyFont="1" applyFill="1" applyBorder="1" applyAlignment="1">
      <alignment horizontal="left" vertical="center" wrapText="1" readingOrder="1"/>
    </xf>
    <xf numFmtId="0" fontId="15" fillId="0" borderId="22" xfId="0" applyFont="1" applyFill="1" applyBorder="1" applyAlignment="1">
      <alignment horizontal="right" vertical="center" wrapText="1" readingOrder="2"/>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15" fillId="0" borderId="29" xfId="0" applyFont="1" applyFill="1" applyBorder="1" applyAlignment="1">
      <alignment horizontal="center" vertical="center" wrapText="1" readingOrder="2"/>
    </xf>
    <xf numFmtId="0" fontId="5" fillId="0" borderId="29" xfId="0" applyFont="1" applyFill="1" applyBorder="1" applyAlignment="1">
      <alignment horizontal="center" vertical="center" wrapText="1" readingOrder="2"/>
    </xf>
    <xf numFmtId="0" fontId="8" fillId="0" borderId="30" xfId="0" applyFont="1" applyFill="1" applyBorder="1" applyAlignment="1">
      <alignment horizontal="center" vertical="center"/>
    </xf>
    <xf numFmtId="0" fontId="12" fillId="0" borderId="25" xfId="0" applyFont="1" applyFill="1" applyBorder="1" applyAlignment="1">
      <alignment horizontal="left" vertical="center" wrapText="1" readingOrder="1"/>
    </xf>
    <xf numFmtId="0" fontId="15" fillId="0" borderId="25" xfId="0" applyFont="1" applyFill="1" applyBorder="1" applyAlignment="1">
      <alignment horizontal="right" vertical="center" wrapText="1" readingOrder="2"/>
    </xf>
    <xf numFmtId="0" fontId="5" fillId="0" borderId="31" xfId="0" applyFont="1" applyFill="1" applyBorder="1" applyAlignment="1">
      <alignment horizontal="center" vertical="center" wrapText="1" readingOrder="2"/>
    </xf>
    <xf numFmtId="0" fontId="8" fillId="0" borderId="23" xfId="0" applyFont="1" applyFill="1" applyBorder="1" applyAlignment="1">
      <alignment horizontal="center" vertical="center"/>
    </xf>
    <xf numFmtId="0" fontId="20" fillId="0" borderId="24" xfId="0" applyFont="1" applyFill="1" applyBorder="1" applyAlignment="1">
      <alignment horizontal="left" vertical="center" wrapText="1" readingOrder="1"/>
    </xf>
    <xf numFmtId="0" fontId="18" fillId="0" borderId="24" xfId="0" applyFont="1" applyFill="1" applyBorder="1" applyAlignment="1">
      <alignment horizontal="right" vertical="center" wrapText="1" readingOrder="2"/>
    </xf>
    <xf numFmtId="0" fontId="5" fillId="0" borderId="32" xfId="0" applyFont="1" applyFill="1" applyBorder="1" applyAlignment="1">
      <alignment horizontal="center" vertical="center" wrapText="1" readingOrder="2"/>
    </xf>
    <xf numFmtId="0" fontId="21" fillId="0" borderId="24" xfId="0" applyFont="1" applyFill="1" applyBorder="1" applyAlignment="1">
      <alignment horizontal="left" vertical="center" wrapText="1" readingOrder="1"/>
    </xf>
    <xf numFmtId="0" fontId="26" fillId="0" borderId="32" xfId="0" applyFont="1" applyFill="1" applyBorder="1" applyAlignment="1">
      <alignment horizontal="center" vertical="center" wrapText="1" readingOrder="1"/>
    </xf>
    <xf numFmtId="0" fontId="8" fillId="0" borderId="26" xfId="0" applyFont="1" applyFill="1" applyBorder="1" applyAlignment="1">
      <alignment horizontal="center" vertical="center"/>
    </xf>
    <xf numFmtId="0" fontId="5" fillId="0" borderId="33" xfId="0" applyFont="1" applyFill="1" applyBorder="1" applyAlignment="1">
      <alignment horizontal="center" vertical="center" wrapText="1" readingOrder="2"/>
    </xf>
    <xf numFmtId="0" fontId="12" fillId="0" borderId="33" xfId="0" applyFont="1" applyFill="1" applyBorder="1" applyAlignment="1">
      <alignment horizontal="center" vertical="center" readingOrder="1"/>
    </xf>
    <xf numFmtId="0" fontId="12" fillId="0" borderId="29" xfId="0" applyFont="1" applyFill="1" applyBorder="1" applyAlignment="1">
      <alignment horizontal="center" vertical="center" readingOrder="1"/>
    </xf>
    <xf numFmtId="165" fontId="19" fillId="0" borderId="27" xfId="1" applyNumberFormat="1" applyFont="1" applyFill="1" applyBorder="1" applyAlignment="1">
      <alignment horizontal="right" vertical="center" readingOrder="1"/>
    </xf>
    <xf numFmtId="165" fontId="19" fillId="0" borderId="25" xfId="1" applyNumberFormat="1" applyFont="1" applyFill="1" applyBorder="1" applyAlignment="1">
      <alignment horizontal="right" vertical="center" readingOrder="1"/>
    </xf>
    <xf numFmtId="0" fontId="8" fillId="0" borderId="24" xfId="0" applyFont="1" applyFill="1" applyBorder="1" applyAlignment="1">
      <alignment horizontal="left" vertical="center" wrapText="1"/>
    </xf>
    <xf numFmtId="0" fontId="0" fillId="0" borderId="0" xfId="0" applyAlignment="1">
      <alignment horizontal="left"/>
    </xf>
    <xf numFmtId="0" fontId="12" fillId="0" borderId="35" xfId="0" applyFont="1" applyFill="1" applyBorder="1" applyAlignment="1">
      <alignment horizontal="left" vertical="center" wrapText="1" readingOrder="1"/>
    </xf>
    <xf numFmtId="0" fontId="24" fillId="0" borderId="34" xfId="0" applyFont="1" applyFill="1" applyBorder="1" applyAlignment="1">
      <alignment horizontal="center" vertical="center" readingOrder="1"/>
    </xf>
    <xf numFmtId="0" fontId="22" fillId="0" borderId="34" xfId="0" applyFont="1" applyFill="1" applyBorder="1" applyAlignment="1">
      <alignment vertical="center" readingOrder="2"/>
    </xf>
    <xf numFmtId="0" fontId="22" fillId="0" borderId="35" xfId="0" applyFont="1" applyFill="1" applyBorder="1" applyAlignment="1">
      <alignment vertical="center" readingOrder="2"/>
    </xf>
    <xf numFmtId="0" fontId="37" fillId="0" borderId="0" xfId="0" applyFont="1"/>
    <xf numFmtId="2" fontId="35" fillId="0" borderId="0" xfId="0" applyNumberFormat="1" applyFont="1" applyFill="1" applyBorder="1"/>
    <xf numFmtId="2" fontId="34" fillId="0" borderId="0" xfId="0" applyNumberFormat="1" applyFont="1" applyFill="1" applyBorder="1"/>
    <xf numFmtId="0" fontId="37" fillId="0" borderId="0" xfId="0" applyFont="1" applyAlignment="1">
      <alignment horizontal="center" vertical="center"/>
    </xf>
    <xf numFmtId="0" fontId="37" fillId="0" borderId="0" xfId="0" applyFont="1" applyAlignment="1">
      <alignment vertical="center"/>
    </xf>
    <xf numFmtId="2" fontId="19" fillId="0" borderId="27" xfId="0" applyNumberFormat="1" applyFont="1" applyFill="1" applyBorder="1" applyAlignment="1">
      <alignment horizontal="right" vertical="center" readingOrder="1"/>
    </xf>
    <xf numFmtId="2" fontId="19" fillId="0" borderId="25" xfId="0" applyNumberFormat="1" applyFont="1" applyFill="1" applyBorder="1" applyAlignment="1">
      <alignment horizontal="right" vertical="center" readingOrder="1"/>
    </xf>
    <xf numFmtId="2" fontId="19" fillId="0" borderId="35" xfId="0" applyNumberFormat="1" applyFont="1" applyFill="1" applyBorder="1" applyAlignment="1">
      <alignment horizontal="right" vertical="center" readingOrder="1"/>
    </xf>
    <xf numFmtId="2" fontId="19" fillId="0" borderId="22" xfId="0" applyNumberFormat="1" applyFont="1" applyFill="1" applyBorder="1" applyAlignment="1">
      <alignment horizontal="right" vertical="center" readingOrder="1"/>
    </xf>
    <xf numFmtId="0" fontId="5" fillId="0" borderId="36" xfId="0" applyFont="1" applyFill="1" applyBorder="1" applyAlignment="1">
      <alignment horizontal="right" vertical="center" wrapText="1" readingOrder="2"/>
    </xf>
    <xf numFmtId="0" fontId="18" fillId="0" borderId="35" xfId="0" applyFont="1" applyFill="1" applyBorder="1" applyAlignment="1">
      <alignment horizontal="right" vertical="center" wrapText="1" readingOrder="2"/>
    </xf>
    <xf numFmtId="165" fontId="19" fillId="0" borderId="35" xfId="1" applyNumberFormat="1" applyFont="1" applyFill="1" applyBorder="1" applyAlignment="1">
      <alignment horizontal="right" vertical="center" readingOrder="1"/>
    </xf>
    <xf numFmtId="0" fontId="7" fillId="0" borderId="0" xfId="2" applyFont="1" applyAlignment="1">
      <alignment vertical="center"/>
    </xf>
    <xf numFmtId="0" fontId="2" fillId="0" borderId="0" xfId="0" applyFont="1" applyAlignment="1">
      <alignment vertical="center"/>
    </xf>
    <xf numFmtId="0" fontId="31" fillId="0" borderId="0" xfId="0" applyFont="1" applyAlignment="1">
      <alignment vertical="center"/>
    </xf>
    <xf numFmtId="0" fontId="39" fillId="0" borderId="0" xfId="0" applyFont="1" applyAlignment="1">
      <alignment horizontal="center" vertical="center"/>
    </xf>
    <xf numFmtId="0" fontId="2" fillId="0" borderId="0" xfId="0" applyFont="1"/>
    <xf numFmtId="164" fontId="2" fillId="0" borderId="0" xfId="1" applyNumberFormat="1" applyFont="1" applyFill="1" applyBorder="1" applyAlignment="1">
      <alignment horizontal="left" vertical="center"/>
    </xf>
    <xf numFmtId="167" fontId="2" fillId="0" borderId="0" xfId="1" applyNumberFormat="1" applyFont="1" applyFill="1" applyBorder="1" applyAlignment="1">
      <alignment vertical="center"/>
    </xf>
    <xf numFmtId="0" fontId="30" fillId="0" borderId="0" xfId="0" applyFont="1"/>
    <xf numFmtId="0" fontId="16" fillId="0" borderId="0" xfId="0" applyFont="1" applyAlignment="1">
      <alignment horizontal="left" wrapText="1"/>
    </xf>
    <xf numFmtId="0" fontId="2" fillId="0" borderId="0" xfId="0" applyFont="1" applyAlignment="1">
      <alignment horizontal="right" wrapText="1" readingOrder="2"/>
    </xf>
    <xf numFmtId="0" fontId="37" fillId="0" borderId="34" xfId="0" applyFont="1" applyBorder="1" applyAlignment="1">
      <alignment vertical="center"/>
    </xf>
    <xf numFmtId="0" fontId="37" fillId="0" borderId="35" xfId="0" applyFont="1" applyBorder="1" applyAlignment="1">
      <alignment horizontal="right" vertical="center" readingOrder="2"/>
    </xf>
    <xf numFmtId="0" fontId="37" fillId="0" borderId="35" xfId="0" applyFont="1" applyBorder="1" applyAlignment="1">
      <alignment vertical="center"/>
    </xf>
    <xf numFmtId="3" fontId="37" fillId="0" borderId="35" xfId="0" applyNumberFormat="1" applyFont="1" applyBorder="1" applyAlignment="1">
      <alignment vertical="center"/>
    </xf>
    <xf numFmtId="0" fontId="37" fillId="0" borderId="36" xfId="0" applyFont="1" applyBorder="1" applyAlignment="1">
      <alignment vertical="center" readingOrder="2"/>
    </xf>
    <xf numFmtId="0" fontId="42" fillId="0" borderId="0" xfId="0" applyFont="1" applyAlignment="1">
      <alignment horizontal="right" vertical="top" wrapText="1"/>
    </xf>
    <xf numFmtId="0" fontId="7" fillId="0" borderId="0" xfId="0" applyFont="1" applyAlignment="1">
      <alignment horizontal="left" vertical="top" wrapText="1"/>
    </xf>
    <xf numFmtId="0" fontId="43" fillId="0" borderId="0" xfId="0" applyFont="1" applyAlignment="1">
      <alignment horizontal="right" vertical="top" wrapText="1"/>
    </xf>
    <xf numFmtId="0" fontId="44" fillId="0" borderId="0" xfId="0" applyFont="1" applyAlignment="1">
      <alignment horizontal="left" vertical="top" wrapText="1"/>
    </xf>
    <xf numFmtId="0" fontId="41" fillId="0" borderId="0" xfId="0" applyFont="1" applyAlignment="1">
      <alignment horizontal="right" vertical="top" wrapText="1"/>
    </xf>
    <xf numFmtId="0" fontId="45" fillId="0" borderId="0" xfId="0" applyFont="1" applyAlignment="1">
      <alignment horizontal="left" vertical="top" wrapText="1"/>
    </xf>
    <xf numFmtId="0" fontId="46" fillId="0" borderId="0" xfId="0" applyFont="1" applyAlignment="1">
      <alignment horizontal="right" vertical="top" wrapText="1"/>
    </xf>
    <xf numFmtId="0" fontId="39" fillId="0" borderId="0" xfId="0" applyFont="1" applyAlignment="1">
      <alignment horizontal="left" vertical="center" wrapText="1" readingOrder="1"/>
    </xf>
    <xf numFmtId="0" fontId="49" fillId="0" borderId="0" xfId="0" applyFont="1" applyAlignment="1">
      <alignment horizontal="right" vertical="center" wrapText="1" readingOrder="2"/>
    </xf>
    <xf numFmtId="0" fontId="48" fillId="0" borderId="0" xfId="0" applyFont="1" applyAlignment="1">
      <alignment horizontal="left" vertical="center" wrapText="1" readingOrder="2"/>
    </xf>
    <xf numFmtId="0" fontId="48" fillId="0" borderId="0" xfId="0" applyFont="1" applyAlignment="1">
      <alignment horizontal="left" vertical="center" wrapText="1" readingOrder="1"/>
    </xf>
    <xf numFmtId="0" fontId="52" fillId="0" borderId="0" xfId="0" applyFont="1" applyAlignment="1">
      <alignment horizontal="right" vertical="center" wrapText="1" readingOrder="2"/>
    </xf>
    <xf numFmtId="0" fontId="39" fillId="0" borderId="0" xfId="0" applyFont="1" applyAlignment="1">
      <alignment vertical="center" wrapText="1" readingOrder="1"/>
    </xf>
    <xf numFmtId="0" fontId="52" fillId="0" borderId="0" xfId="0" applyFont="1" applyAlignment="1">
      <alignment vertical="center" wrapText="1" readingOrder="2"/>
    </xf>
    <xf numFmtId="0" fontId="39" fillId="0" borderId="0" xfId="0" applyFont="1" applyAlignment="1">
      <alignment horizontal="left" vertical="center" wrapText="1" readingOrder="2"/>
    </xf>
    <xf numFmtId="0" fontId="4" fillId="0" borderId="0" xfId="0" applyFont="1" applyAlignment="1">
      <alignment vertical="center" wrapText="1"/>
    </xf>
    <xf numFmtId="0" fontId="53" fillId="0" borderId="0" xfId="0" applyFont="1" applyAlignment="1">
      <alignment horizontal="right" vertical="center" wrapText="1" readingOrder="2"/>
    </xf>
    <xf numFmtId="0" fontId="54" fillId="0" borderId="0" xfId="0" applyFont="1" applyAlignment="1">
      <alignment vertical="center" wrapText="1"/>
    </xf>
    <xf numFmtId="0" fontId="55" fillId="0" borderId="0" xfId="0" applyFont="1" applyAlignment="1">
      <alignment horizontal="right" vertical="center" wrapText="1" readingOrder="2"/>
    </xf>
    <xf numFmtId="0" fontId="56" fillId="0" borderId="0" xfId="0" applyFont="1" applyAlignment="1">
      <alignment horizontal="right" vertical="center" wrapText="1" readingOrder="2"/>
    </xf>
    <xf numFmtId="0" fontId="64" fillId="0" borderId="0" xfId="0" applyFont="1" applyAlignment="1">
      <alignment horizontal="center" vertical="center" readingOrder="2"/>
    </xf>
    <xf numFmtId="0" fontId="8" fillId="0" borderId="0" xfId="0" applyFont="1"/>
    <xf numFmtId="0" fontId="5" fillId="0" borderId="6" xfId="0" applyFont="1" applyBorder="1" applyAlignment="1">
      <alignment horizontal="left" vertical="center" readingOrder="1"/>
    </xf>
    <xf numFmtId="0" fontId="5" fillId="0" borderId="6" xfId="0" applyFont="1" applyBorder="1" applyAlignment="1">
      <alignment horizontal="center" vertical="center" readingOrder="1"/>
    </xf>
    <xf numFmtId="0" fontId="66" fillId="0" borderId="6" xfId="0" applyFont="1" applyBorder="1" applyAlignment="1">
      <alignment horizontal="right" vertical="center" readingOrder="2"/>
    </xf>
    <xf numFmtId="0" fontId="5" fillId="0" borderId="45" xfId="0" applyFont="1" applyBorder="1" applyAlignment="1">
      <alignment horizontal="left" vertical="center" readingOrder="1"/>
    </xf>
    <xf numFmtId="0" fontId="5" fillId="0" borderId="45" xfId="0" applyFont="1" applyBorder="1" applyAlignment="1">
      <alignment horizontal="center" vertical="center" readingOrder="1"/>
    </xf>
    <xf numFmtId="0" fontId="66" fillId="0" borderId="45" xfId="0" applyFont="1" applyBorder="1" applyAlignment="1">
      <alignment horizontal="right" vertical="center" readingOrder="2"/>
    </xf>
    <xf numFmtId="0" fontId="5" fillId="0" borderId="46" xfId="0" applyFont="1" applyBorder="1" applyAlignment="1">
      <alignment horizontal="left" vertical="center" readingOrder="1"/>
    </xf>
    <xf numFmtId="0" fontId="5" fillId="0" borderId="46" xfId="0" applyFont="1" applyBorder="1" applyAlignment="1">
      <alignment horizontal="center" vertical="center" readingOrder="1"/>
    </xf>
    <xf numFmtId="0" fontId="66" fillId="0" borderId="46" xfId="0" applyFont="1" applyBorder="1" applyAlignment="1">
      <alignment horizontal="right" vertical="center" readingOrder="2"/>
    </xf>
    <xf numFmtId="0" fontId="67" fillId="0" borderId="0" xfId="0" applyFont="1" applyAlignment="1">
      <alignment horizontal="center" vertical="center" readingOrder="2"/>
    </xf>
    <xf numFmtId="0" fontId="8" fillId="0" borderId="0" xfId="0" applyFont="1" applyAlignment="1">
      <alignment vertical="top" wrapText="1"/>
    </xf>
    <xf numFmtId="0" fontId="69" fillId="0" borderId="0" xfId="0" applyFont="1" applyAlignment="1">
      <alignment horizontal="center"/>
    </xf>
    <xf numFmtId="0" fontId="70" fillId="0" borderId="51" xfId="0" applyFont="1" applyBorder="1" applyAlignment="1">
      <alignment vertical="center" wrapText="1"/>
    </xf>
    <xf numFmtId="0" fontId="71" fillId="0" borderId="51" xfId="0" applyFont="1" applyBorder="1" applyAlignment="1">
      <alignment horizontal="right" vertical="center" wrapText="1" readingOrder="2"/>
    </xf>
    <xf numFmtId="0" fontId="70" fillId="0" borderId="52" xfId="0" applyFont="1" applyBorder="1" applyAlignment="1">
      <alignment vertical="center" wrapText="1"/>
    </xf>
    <xf numFmtId="0" fontId="71" fillId="0" borderId="52" xfId="0" applyFont="1" applyBorder="1" applyAlignment="1">
      <alignment horizontal="right" vertical="center" wrapText="1" readingOrder="2"/>
    </xf>
    <xf numFmtId="0" fontId="8" fillId="0" borderId="0" xfId="0" applyFont="1" applyAlignment="1">
      <alignment horizontal="right"/>
    </xf>
    <xf numFmtId="0" fontId="72" fillId="0" borderId="0" xfId="0" applyFont="1" applyAlignment="1">
      <alignment horizontal="left" vertical="top" wrapText="1"/>
    </xf>
    <xf numFmtId="0" fontId="73" fillId="0" borderId="0" xfId="0" applyFont="1" applyAlignment="1">
      <alignment horizontal="right" vertical="top" wrapText="1" readingOrder="2"/>
    </xf>
    <xf numFmtId="0" fontId="8" fillId="0" borderId="0" xfId="0" applyFont="1" applyAlignment="1">
      <alignment horizontal="right" vertical="top" wrapText="1"/>
    </xf>
    <xf numFmtId="0" fontId="8" fillId="0" borderId="0" xfId="0" applyFont="1" applyAlignment="1">
      <alignment horizontal="left" vertical="top" wrapText="1"/>
    </xf>
    <xf numFmtId="0" fontId="15" fillId="0" borderId="0" xfId="0" applyFont="1" applyAlignment="1">
      <alignment vertical="top" wrapText="1"/>
    </xf>
    <xf numFmtId="0" fontId="38" fillId="0" borderId="0" xfId="0" applyFont="1" applyAlignment="1">
      <alignment horizontal="left" vertical="top" wrapText="1"/>
    </xf>
    <xf numFmtId="0" fontId="74" fillId="0" borderId="0" xfId="0" applyFont="1" applyAlignment="1">
      <alignment horizontal="right" vertical="top" wrapText="1" readingOrder="2"/>
    </xf>
    <xf numFmtId="0" fontId="8" fillId="0" borderId="0" xfId="0" applyFont="1" applyAlignment="1">
      <alignment horizontal="right" vertical="top" wrapText="1" readingOrder="2"/>
    </xf>
    <xf numFmtId="0" fontId="77" fillId="0" borderId="0" xfId="0" applyFont="1" applyAlignment="1">
      <alignment horizontal="right" vertical="top" wrapText="1"/>
    </xf>
    <xf numFmtId="0" fontId="8" fillId="0" borderId="0" xfId="0" applyFont="1" applyAlignment="1">
      <alignment vertical="top"/>
    </xf>
    <xf numFmtId="0" fontId="8" fillId="0" borderId="0" xfId="0" applyFont="1" applyAlignment="1">
      <alignment horizontal="right" vertical="top"/>
    </xf>
    <xf numFmtId="0" fontId="78" fillId="0" borderId="0" xfId="0" applyFont="1" applyAlignment="1">
      <alignment vertical="top" wrapText="1"/>
    </xf>
    <xf numFmtId="0" fontId="79" fillId="0" borderId="0" xfId="0" applyFont="1" applyAlignment="1">
      <alignment vertical="top" wrapText="1"/>
    </xf>
    <xf numFmtId="0" fontId="79" fillId="0" borderId="0" xfId="0" applyFont="1" applyAlignment="1">
      <alignment horizontal="left" vertical="top" wrapText="1"/>
    </xf>
    <xf numFmtId="0" fontId="79" fillId="0" borderId="0" xfId="0" applyFont="1" applyAlignment="1">
      <alignment vertical="top"/>
    </xf>
    <xf numFmtId="0" fontId="5" fillId="0" borderId="52" xfId="0" applyFont="1" applyBorder="1" applyAlignment="1">
      <alignment vertical="center" wrapText="1"/>
    </xf>
    <xf numFmtId="0" fontId="5" fillId="0" borderId="52" xfId="0" applyFont="1" applyBorder="1" applyAlignment="1">
      <alignment horizontal="right" vertical="center" wrapText="1" readingOrder="2"/>
    </xf>
    <xf numFmtId="0" fontId="5" fillId="0" borderId="53" xfId="0" applyFont="1" applyBorder="1" applyAlignment="1">
      <alignment horizontal="right" vertical="center" wrapText="1" readingOrder="2"/>
    </xf>
    <xf numFmtId="0" fontId="19" fillId="0" borderId="52" xfId="0" applyFont="1" applyBorder="1" applyAlignment="1">
      <alignment vertical="center" wrapText="1"/>
    </xf>
    <xf numFmtId="0" fontId="19" fillId="0" borderId="53" xfId="0" applyFont="1" applyBorder="1" applyAlignment="1">
      <alignment vertical="center" wrapText="1"/>
    </xf>
    <xf numFmtId="0" fontId="86" fillId="0" borderId="0" xfId="0" applyFont="1" applyAlignment="1">
      <alignment horizontal="center" vertical="center"/>
    </xf>
    <xf numFmtId="0" fontId="37" fillId="0" borderId="0" xfId="0" applyFont="1" applyAlignment="1">
      <alignment vertical="center" wrapText="1"/>
    </xf>
    <xf numFmtId="0" fontId="0" fillId="0" borderId="0" xfId="0" applyBorder="1" applyAlignment="1">
      <alignment vertical="center" wrapText="1"/>
    </xf>
    <xf numFmtId="0" fontId="0" fillId="0" borderId="43" xfId="0" applyFont="1" applyBorder="1" applyAlignment="1">
      <alignment vertical="center"/>
    </xf>
    <xf numFmtId="3" fontId="0" fillId="0" borderId="43" xfId="0" applyNumberFormat="1" applyFont="1" applyBorder="1" applyAlignment="1">
      <alignment vertical="center"/>
    </xf>
    <xf numFmtId="0" fontId="0" fillId="0" borderId="43" xfId="0" applyFont="1" applyBorder="1" applyAlignment="1">
      <alignment horizontal="right" vertical="center" readingOrder="2"/>
    </xf>
    <xf numFmtId="0" fontId="0" fillId="0" borderId="22" xfId="0" applyFont="1" applyBorder="1" applyAlignment="1">
      <alignment vertical="center"/>
    </xf>
    <xf numFmtId="0" fontId="0" fillId="0" borderId="22" xfId="0" applyFont="1" applyBorder="1" applyAlignment="1">
      <alignment horizontal="right" vertical="center" readingOrder="2"/>
    </xf>
    <xf numFmtId="164" fontId="2" fillId="0" borderId="0" xfId="0" applyNumberFormat="1" applyFont="1" applyAlignment="1">
      <alignment vertical="center"/>
    </xf>
    <xf numFmtId="164" fontId="0" fillId="0" borderId="0" xfId="0" applyNumberFormat="1"/>
    <xf numFmtId="0" fontId="0" fillId="0" borderId="0" xfId="0" applyAlignment="1">
      <alignment horizontal="center" vertical="top"/>
    </xf>
    <xf numFmtId="2" fontId="31" fillId="0" borderId="0" xfId="0" applyNumberFormat="1" applyFont="1" applyAlignment="1">
      <alignment horizontal="center" vertical="top"/>
    </xf>
    <xf numFmtId="2" fontId="0" fillId="0" borderId="0" xfId="0" applyNumberFormat="1" applyAlignment="1">
      <alignment horizontal="center" vertical="top"/>
    </xf>
    <xf numFmtId="0" fontId="37" fillId="0" borderId="0" xfId="0" applyFont="1" applyAlignment="1">
      <alignment horizontal="center" vertical="top"/>
    </xf>
    <xf numFmtId="0" fontId="13" fillId="0" borderId="0" xfId="0" applyFont="1" applyAlignment="1">
      <alignment vertical="top" wrapText="1"/>
    </xf>
    <xf numFmtId="0" fontId="13" fillId="0" borderId="0" xfId="0" applyFont="1" applyAlignment="1">
      <alignment horizontal="left" vertical="top" wrapText="1"/>
    </xf>
    <xf numFmtId="0" fontId="13" fillId="0" borderId="0" xfId="0" applyFont="1" applyAlignment="1">
      <alignment horizontal="right" vertical="top" wrapText="1"/>
    </xf>
    <xf numFmtId="0" fontId="13" fillId="0" borderId="0" xfId="0" applyFont="1" applyAlignment="1">
      <alignment horizontal="right" vertical="top" wrapText="1" readingOrder="2"/>
    </xf>
    <xf numFmtId="0" fontId="0" fillId="2" borderId="0" xfId="0" applyFill="1"/>
    <xf numFmtId="0" fontId="80" fillId="2" borderId="52" xfId="0" applyFont="1" applyFill="1" applyBorder="1" applyAlignment="1">
      <alignment vertical="center" wrapText="1"/>
    </xf>
    <xf numFmtId="0" fontId="5" fillId="2" borderId="52" xfId="0" applyFont="1" applyFill="1" applyBorder="1" applyAlignment="1">
      <alignment vertical="center" wrapText="1"/>
    </xf>
    <xf numFmtId="0" fontId="8" fillId="0" borderId="0" xfId="0" applyFont="1" applyAlignment="1">
      <alignment vertical="center" wrapText="1"/>
    </xf>
    <xf numFmtId="0" fontId="0" fillId="0" borderId="0" xfId="0" applyBorder="1"/>
    <xf numFmtId="0" fontId="38" fillId="0" borderId="0" xfId="0" applyFont="1" applyFill="1" applyAlignment="1">
      <alignment vertical="center" wrapText="1" readingOrder="1"/>
    </xf>
    <xf numFmtId="0" fontId="91" fillId="0" borderId="0" xfId="0" applyFont="1"/>
    <xf numFmtId="0" fontId="92" fillId="0" borderId="21" xfId="0" applyFont="1" applyFill="1" applyBorder="1" applyAlignment="1">
      <alignment vertical="center"/>
    </xf>
    <xf numFmtId="49" fontId="0" fillId="0" borderId="0" xfId="0" applyNumberFormat="1"/>
    <xf numFmtId="165" fontId="19" fillId="0" borderId="0" xfId="1" applyNumberFormat="1" applyFont="1" applyFill="1" applyBorder="1" applyAlignment="1">
      <alignment horizontal="right" vertical="center" readingOrder="1"/>
    </xf>
    <xf numFmtId="49" fontId="0" fillId="0" borderId="0" xfId="0" applyNumberFormat="1" applyAlignment="1">
      <alignment horizontal="center" vertical="center"/>
    </xf>
    <xf numFmtId="0" fontId="41" fillId="0" borderId="0" xfId="0" applyFont="1" applyFill="1" applyAlignment="1">
      <alignment vertical="top"/>
    </xf>
    <xf numFmtId="0" fontId="0" fillId="0" borderId="0" xfId="0" applyFill="1" applyAlignment="1">
      <alignment vertical="top"/>
    </xf>
    <xf numFmtId="0" fontId="37" fillId="0" borderId="0" xfId="0" applyFont="1" applyFill="1" applyAlignment="1">
      <alignment vertical="top"/>
    </xf>
    <xf numFmtId="0" fontId="40" fillId="0" borderId="0" xfId="4" applyFill="1" applyAlignment="1">
      <alignment horizontal="center"/>
    </xf>
    <xf numFmtId="0" fontId="13" fillId="0" borderId="0" xfId="0" applyFont="1" applyFill="1" applyAlignment="1">
      <alignment horizontal="center"/>
    </xf>
    <xf numFmtId="0" fontId="12" fillId="0" borderId="29" xfId="0" applyFont="1" applyFill="1" applyBorder="1" applyAlignment="1">
      <alignment horizontal="left" vertical="center" wrapText="1" readingOrder="1"/>
    </xf>
    <xf numFmtId="2" fontId="19" fillId="0" borderId="28" xfId="0" applyNumberFormat="1" applyFont="1" applyFill="1" applyBorder="1" applyAlignment="1">
      <alignment horizontal="right" vertical="center" readingOrder="1"/>
    </xf>
    <xf numFmtId="0" fontId="0" fillId="0" borderId="58" xfId="0" applyFont="1" applyFill="1" applyBorder="1" applyAlignment="1">
      <alignment horizontal="center" vertical="center"/>
    </xf>
    <xf numFmtId="0" fontId="8" fillId="0" borderId="58"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21"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21" xfId="0" applyFont="1" applyFill="1" applyBorder="1" applyAlignment="1">
      <alignment horizontal="center"/>
    </xf>
    <xf numFmtId="0" fontId="23" fillId="0" borderId="56" xfId="0" applyFont="1" applyFill="1" applyBorder="1" applyAlignment="1">
      <alignment horizontal="center"/>
    </xf>
    <xf numFmtId="0" fontId="23" fillId="0" borderId="24" xfId="0" applyFont="1" applyFill="1" applyBorder="1" applyAlignment="1">
      <alignment horizontal="center"/>
    </xf>
    <xf numFmtId="0" fontId="23" fillId="0" borderId="21" xfId="0" applyFont="1" applyFill="1" applyBorder="1" applyAlignment="1">
      <alignment horizontal="center"/>
    </xf>
    <xf numFmtId="0" fontId="23" fillId="0" borderId="57" xfId="0" applyFont="1" applyFill="1" applyBorder="1" applyAlignment="1">
      <alignment horizontal="center"/>
    </xf>
    <xf numFmtId="164" fontId="16" fillId="0" borderId="59" xfId="1" applyNumberFormat="1" applyFont="1" applyFill="1" applyBorder="1" applyAlignment="1">
      <alignment horizontal="left" vertical="center"/>
    </xf>
    <xf numFmtId="165" fontId="19" fillId="0" borderId="43" xfId="1" applyNumberFormat="1" applyFont="1" applyFill="1" applyBorder="1" applyAlignment="1">
      <alignment horizontal="right" vertical="center" readingOrder="1"/>
    </xf>
    <xf numFmtId="165" fontId="19" fillId="0" borderId="21" xfId="1" applyNumberFormat="1" applyFont="1" applyFill="1" applyBorder="1" applyAlignment="1">
      <alignment horizontal="right" vertical="center" readingOrder="1"/>
    </xf>
    <xf numFmtId="0" fontId="8" fillId="0" borderId="0" xfId="0" applyFont="1" applyFill="1" applyBorder="1" applyAlignment="1">
      <alignment horizontal="left" vertical="center" wrapText="1"/>
    </xf>
    <xf numFmtId="0" fontId="37" fillId="0" borderId="0" xfId="0" applyFont="1" applyBorder="1" applyAlignment="1">
      <alignment vertical="center"/>
    </xf>
    <xf numFmtId="0" fontId="2" fillId="0" borderId="0" xfId="0" applyFont="1" applyBorder="1"/>
    <xf numFmtId="164" fontId="3" fillId="0" borderId="7" xfId="1" applyNumberFormat="1" applyFont="1" applyFill="1" applyBorder="1" applyAlignment="1">
      <alignment horizontal="left" vertical="center"/>
    </xf>
    <xf numFmtId="0" fontId="2" fillId="0" borderId="0" xfId="0" applyFont="1" applyFill="1" applyBorder="1" applyAlignment="1">
      <alignment horizontal="center" vertical="center"/>
    </xf>
    <xf numFmtId="2" fontId="0" fillId="0" borderId="43" xfId="0" applyNumberFormat="1" applyFont="1" applyBorder="1" applyAlignment="1">
      <alignment vertical="center"/>
    </xf>
    <xf numFmtId="2" fontId="0" fillId="0" borderId="22" xfId="0" applyNumberFormat="1" applyFont="1" applyBorder="1" applyAlignment="1">
      <alignment vertical="center"/>
    </xf>
    <xf numFmtId="2" fontId="37" fillId="0" borderId="35" xfId="0" applyNumberFormat="1" applyFont="1" applyBorder="1" applyAlignment="1">
      <alignment vertical="center"/>
    </xf>
    <xf numFmtId="0" fontId="0" fillId="0" borderId="0" xfId="0" applyAlignment="1">
      <alignment horizontal="right" vertical="center" wrapText="1"/>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92" fillId="0" borderId="0" xfId="0" applyFont="1" applyBorder="1" applyAlignment="1">
      <alignment horizontal="center" vertical="center" wrapText="1"/>
    </xf>
    <xf numFmtId="0" fontId="92" fillId="0" borderId="0" xfId="0" applyFont="1" applyBorder="1" applyAlignment="1">
      <alignment vertical="center" wrapText="1"/>
    </xf>
    <xf numFmtId="165" fontId="8" fillId="0" borderId="0" xfId="1" applyNumberFormat="1" applyFont="1" applyFill="1" applyBorder="1" applyAlignment="1">
      <alignment vertical="center"/>
    </xf>
    <xf numFmtId="0" fontId="35" fillId="0" borderId="45" xfId="0" applyFont="1" applyFill="1" applyBorder="1" applyAlignment="1">
      <alignment horizontal="right" vertical="center" wrapText="1" readingOrder="2"/>
    </xf>
    <xf numFmtId="0" fontId="34" fillId="0" borderId="46" xfId="0" applyFont="1" applyFill="1" applyBorder="1" applyAlignment="1">
      <alignment horizontal="right" vertical="center" wrapText="1" readingOrder="2"/>
    </xf>
    <xf numFmtId="0" fontId="8" fillId="3" borderId="6" xfId="0" applyFont="1" applyFill="1" applyBorder="1" applyAlignment="1">
      <alignment horizontal="right" vertical="center" wrapText="1" readingOrder="2"/>
    </xf>
    <xf numFmtId="165" fontId="8" fillId="3" borderId="27" xfId="1" applyNumberFormat="1" applyFont="1" applyFill="1" applyBorder="1" applyAlignment="1">
      <alignment vertical="center"/>
    </xf>
    <xf numFmtId="165" fontId="8" fillId="3" borderId="33" xfId="1" applyNumberFormat="1" applyFont="1" applyFill="1" applyBorder="1" applyAlignment="1">
      <alignment vertical="center"/>
    </xf>
    <xf numFmtId="0" fontId="16" fillId="3" borderId="26" xfId="0" applyFont="1" applyFill="1" applyBorder="1" applyAlignment="1">
      <alignment horizontal="left" vertical="center" wrapText="1" readingOrder="1"/>
    </xf>
    <xf numFmtId="0" fontId="35" fillId="0" borderId="28" xfId="0" applyFont="1" applyFill="1" applyBorder="1" applyAlignment="1">
      <alignment horizontal="left" vertical="center" wrapText="1" readingOrder="2"/>
    </xf>
    <xf numFmtId="0" fontId="34" fillId="0" borderId="62" xfId="0" applyFont="1" applyFill="1" applyBorder="1" applyAlignment="1">
      <alignment horizontal="left" vertical="center" wrapText="1" readingOrder="2"/>
    </xf>
    <xf numFmtId="0" fontId="34" fillId="0" borderId="66" xfId="0" applyFont="1" applyFill="1" applyBorder="1" applyAlignment="1">
      <alignment horizontal="right" vertical="center" wrapText="1" readingOrder="2"/>
    </xf>
    <xf numFmtId="0" fontId="34" fillId="0" borderId="55" xfId="0" applyFont="1" applyFill="1" applyBorder="1" applyAlignment="1">
      <alignment horizontal="left" vertical="center" wrapText="1" readingOrder="2"/>
    </xf>
    <xf numFmtId="0" fontId="8" fillId="3" borderId="65" xfId="0" applyFont="1" applyFill="1" applyBorder="1" applyAlignment="1">
      <alignment horizontal="right" vertical="center" wrapText="1" readingOrder="2"/>
    </xf>
    <xf numFmtId="0" fontId="16" fillId="3" borderId="42" xfId="0" applyFont="1" applyFill="1" applyBorder="1" applyAlignment="1">
      <alignment horizontal="left" vertical="center" wrapText="1" readingOrder="1"/>
    </xf>
    <xf numFmtId="165" fontId="37" fillId="3" borderId="19" xfId="1" applyNumberFormat="1" applyFont="1" applyFill="1" applyBorder="1" applyAlignment="1">
      <alignment vertical="center"/>
    </xf>
    <xf numFmtId="165" fontId="8" fillId="3" borderId="19" xfId="1" applyNumberFormat="1" applyFont="1" applyFill="1" applyBorder="1" applyAlignment="1">
      <alignment vertical="center"/>
    </xf>
    <xf numFmtId="165" fontId="8" fillId="3" borderId="44" xfId="1" applyNumberFormat="1" applyFont="1" applyFill="1" applyBorder="1" applyAlignment="1">
      <alignment vertical="center"/>
    </xf>
    <xf numFmtId="0" fontId="3" fillId="0" borderId="37" xfId="0" applyFont="1" applyFill="1" applyBorder="1" applyAlignment="1">
      <alignment horizontal="center" vertical="center"/>
    </xf>
    <xf numFmtId="43" fontId="75" fillId="3" borderId="19" xfId="1" applyNumberFormat="1" applyFont="1" applyFill="1" applyBorder="1" applyAlignment="1">
      <alignment vertical="center"/>
    </xf>
    <xf numFmtId="43" fontId="36" fillId="3" borderId="19" xfId="1" applyNumberFormat="1" applyFont="1" applyFill="1" applyBorder="1" applyAlignment="1">
      <alignment vertical="center"/>
    </xf>
    <xf numFmtId="43" fontId="36" fillId="3" borderId="44" xfId="1" applyNumberFormat="1" applyFont="1" applyFill="1" applyBorder="1" applyAlignment="1">
      <alignment vertical="center"/>
    </xf>
    <xf numFmtId="2" fontId="35" fillId="0" borderId="22" xfId="0" applyNumberFormat="1" applyFont="1" applyFill="1" applyBorder="1" applyAlignment="1">
      <alignment vertical="center"/>
    </xf>
    <xf numFmtId="0" fontId="35" fillId="0" borderId="22" xfId="0" applyFont="1" applyFill="1" applyBorder="1" applyAlignment="1">
      <alignment vertical="center"/>
    </xf>
    <xf numFmtId="2" fontId="35" fillId="0" borderId="29" xfId="0" applyNumberFormat="1" applyFont="1" applyFill="1" applyBorder="1" applyAlignment="1">
      <alignment vertical="center"/>
    </xf>
    <xf numFmtId="2" fontId="34" fillId="0" borderId="54" xfId="0" applyNumberFormat="1" applyFont="1" applyFill="1" applyBorder="1" applyAlignment="1">
      <alignment vertical="center"/>
    </xf>
    <xf numFmtId="0" fontId="34" fillId="0" borderId="54" xfId="0" applyFont="1" applyFill="1" applyBorder="1" applyAlignment="1">
      <alignment vertical="center"/>
    </xf>
    <xf numFmtId="2" fontId="34" fillId="0" borderId="67" xfId="0" applyNumberFormat="1" applyFont="1" applyFill="1" applyBorder="1" applyAlignment="1">
      <alignment vertical="center"/>
    </xf>
    <xf numFmtId="0" fontId="0" fillId="0" borderId="46" xfId="0" applyBorder="1" applyAlignment="1">
      <alignment vertical="center"/>
    </xf>
    <xf numFmtId="2" fontId="34" fillId="0" borderId="63" xfId="0" applyNumberFormat="1" applyFont="1" applyFill="1" applyBorder="1" applyAlignment="1">
      <alignment vertical="center"/>
    </xf>
    <xf numFmtId="0" fontId="34" fillId="0" borderId="63" xfId="0" applyFont="1" applyFill="1" applyBorder="1" applyAlignment="1">
      <alignment vertical="center"/>
    </xf>
    <xf numFmtId="2" fontId="34" fillId="0" borderId="64" xfId="0" applyNumberFormat="1" applyFont="1" applyFill="1" applyBorder="1" applyAlignment="1">
      <alignment vertical="center"/>
    </xf>
    <xf numFmtId="0" fontId="44" fillId="0" borderId="0" xfId="0" applyFont="1" applyAlignment="1">
      <alignment horizontal="center" vertical="center"/>
    </xf>
    <xf numFmtId="165" fontId="16" fillId="0" borderId="46" xfId="1" applyNumberFormat="1" applyFont="1" applyFill="1" applyBorder="1" applyAlignment="1">
      <alignment vertical="center"/>
    </xf>
    <xf numFmtId="165" fontId="79" fillId="0" borderId="46" xfId="1" applyNumberFormat="1" applyFont="1" applyFill="1" applyBorder="1" applyAlignment="1">
      <alignment vertical="center"/>
    </xf>
    <xf numFmtId="0" fontId="36" fillId="3" borderId="42" xfId="0" applyFont="1" applyFill="1" applyBorder="1" applyAlignment="1">
      <alignment horizontal="left" vertical="center"/>
    </xf>
    <xf numFmtId="0" fontId="0" fillId="0" borderId="46" xfId="0" applyBorder="1" applyAlignment="1">
      <alignment vertical="center" wrapText="1"/>
    </xf>
    <xf numFmtId="0" fontId="51" fillId="0" borderId="0" xfId="0" applyFont="1" applyAlignment="1">
      <alignment horizontal="left" vertical="center" wrapText="1"/>
    </xf>
    <xf numFmtId="0" fontId="85" fillId="0" borderId="0" xfId="0" applyFont="1" applyAlignment="1">
      <alignment horizontal="right" vertical="center" wrapText="1" readingOrder="2"/>
    </xf>
    <xf numFmtId="0" fontId="7" fillId="0" borderId="0" xfId="0" applyFont="1" applyAlignment="1">
      <alignment vertical="center" wrapText="1"/>
    </xf>
    <xf numFmtId="0" fontId="72" fillId="0" borderId="0" xfId="0" applyFont="1" applyFill="1" applyAlignment="1">
      <alignment horizontal="left" vertical="center" wrapText="1" readingOrder="1"/>
    </xf>
    <xf numFmtId="0" fontId="0" fillId="0" borderId="0" xfId="0" applyAlignment="1">
      <alignment vertical="top"/>
    </xf>
    <xf numFmtId="0" fontId="98" fillId="0" borderId="0" xfId="0" applyFont="1" applyBorder="1" applyAlignment="1">
      <alignment horizontal="right" vertical="center" wrapText="1" indent="1"/>
    </xf>
    <xf numFmtId="0" fontId="8" fillId="0" borderId="0" xfId="0" applyFont="1" applyAlignment="1">
      <alignment horizontal="left" vertical="center" wrapText="1" indent="1"/>
    </xf>
    <xf numFmtId="0" fontId="0" fillId="0" borderId="0" xfId="0" applyAlignment="1">
      <alignment horizontal="left" vertical="center" wrapText="1" indent="1"/>
    </xf>
    <xf numFmtId="0" fontId="90" fillId="0" borderId="0" xfId="0" applyFont="1" applyBorder="1" applyAlignment="1">
      <alignment horizontal="left" vertical="center" wrapText="1" indent="1"/>
    </xf>
    <xf numFmtId="0" fontId="98" fillId="0" borderId="0" xfId="0" applyFont="1" applyBorder="1" applyAlignment="1">
      <alignment vertical="top" wrapText="1"/>
    </xf>
    <xf numFmtId="0" fontId="90" fillId="0" borderId="0" xfId="0" applyFont="1" applyBorder="1" applyAlignment="1">
      <alignment vertical="top" wrapText="1"/>
    </xf>
    <xf numFmtId="0" fontId="0" fillId="0" borderId="0" xfId="0" applyAlignment="1">
      <alignment horizontal="left" vertical="center" wrapText="1"/>
    </xf>
    <xf numFmtId="0" fontId="0" fillId="0" borderId="0" xfId="0" applyAlignment="1">
      <alignment horizontal="right" vertical="center" wrapText="1"/>
    </xf>
    <xf numFmtId="0" fontId="0" fillId="0" borderId="0" xfId="0" applyAlignment="1">
      <alignment horizontal="left" vertical="top" wrapText="1"/>
    </xf>
    <xf numFmtId="0" fontId="0" fillId="0" borderId="0" xfId="0" applyAlignment="1">
      <alignment horizontal="right" vertical="top" wrapText="1"/>
    </xf>
    <xf numFmtId="0" fontId="0" fillId="0" borderId="0" xfId="0" applyBorder="1" applyAlignment="1">
      <alignment vertical="top" wrapText="1"/>
    </xf>
    <xf numFmtId="0" fontId="0" fillId="0" borderId="0" xfId="0" applyAlignment="1">
      <alignment horizontal="left" vertical="center" wrapText="1"/>
    </xf>
    <xf numFmtId="0" fontId="0" fillId="0" borderId="0" xfId="0" applyAlignment="1">
      <alignment horizontal="right" vertical="center" wrapText="1"/>
    </xf>
    <xf numFmtId="0" fontId="2" fillId="0" borderId="0" xfId="0" applyFont="1" applyAlignment="1">
      <alignment vertical="top" wrapText="1"/>
    </xf>
    <xf numFmtId="0" fontId="2" fillId="0" borderId="0" xfId="0" applyFont="1" applyAlignment="1">
      <alignment wrapText="1"/>
    </xf>
    <xf numFmtId="0" fontId="0" fillId="0" borderId="0" xfId="0" applyAlignment="1">
      <alignment vertical="top" wrapText="1"/>
    </xf>
    <xf numFmtId="0" fontId="45" fillId="0" borderId="0" xfId="0" applyFont="1" applyAlignment="1">
      <alignment vertical="center" wrapText="1"/>
    </xf>
    <xf numFmtId="0" fontId="36" fillId="0" borderId="0" xfId="0" applyFont="1" applyFill="1" applyAlignment="1">
      <alignment horizontal="right" vertical="top" wrapText="1"/>
    </xf>
    <xf numFmtId="165" fontId="16" fillId="3" borderId="27" xfId="1" applyNumberFormat="1" applyFont="1" applyFill="1" applyBorder="1" applyAlignment="1">
      <alignment vertical="center"/>
    </xf>
    <xf numFmtId="2" fontId="99" fillId="0" borderId="22" xfId="0" applyNumberFormat="1" applyFont="1" applyFill="1" applyBorder="1" applyAlignment="1">
      <alignment vertical="center"/>
    </xf>
    <xf numFmtId="0" fontId="99" fillId="0" borderId="22" xfId="0" applyFont="1" applyFill="1" applyBorder="1" applyAlignment="1">
      <alignment vertical="center"/>
    </xf>
    <xf numFmtId="2" fontId="99" fillId="0" borderId="29" xfId="0" applyNumberFormat="1" applyFont="1" applyFill="1" applyBorder="1" applyAlignment="1">
      <alignment vertical="center"/>
    </xf>
    <xf numFmtId="2" fontId="100" fillId="0" borderId="54" xfId="0" applyNumberFormat="1" applyFont="1" applyFill="1" applyBorder="1" applyAlignment="1">
      <alignment vertical="center"/>
    </xf>
    <xf numFmtId="2" fontId="100" fillId="0" borderId="67" xfId="0" applyNumberFormat="1" applyFont="1" applyFill="1" applyBorder="1" applyAlignment="1">
      <alignment vertical="center"/>
    </xf>
    <xf numFmtId="43" fontId="98" fillId="3" borderId="19" xfId="1" applyNumberFormat="1" applyFont="1" applyFill="1" applyBorder="1" applyAlignment="1">
      <alignment vertical="center"/>
    </xf>
    <xf numFmtId="43" fontId="98" fillId="3" borderId="44" xfId="1" applyNumberFormat="1" applyFont="1" applyFill="1" applyBorder="1" applyAlignment="1">
      <alignment vertical="center"/>
    </xf>
    <xf numFmtId="0" fontId="37" fillId="0" borderId="0" xfId="0" applyFont="1" applyFill="1" applyAlignment="1">
      <alignment vertical="center" wrapText="1"/>
    </xf>
    <xf numFmtId="0" fontId="36" fillId="0" borderId="0" xfId="0" applyFont="1" applyFill="1" applyAlignment="1">
      <alignment vertical="center" wrapText="1"/>
    </xf>
    <xf numFmtId="0" fontId="0" fillId="0" borderId="0" xfId="0" applyFill="1" applyAlignment="1">
      <alignment horizontal="right" vertical="center" wrapText="1"/>
    </xf>
    <xf numFmtId="0" fontId="44" fillId="0" borderId="0" xfId="0" applyFont="1" applyFill="1" applyAlignment="1">
      <alignment horizontal="left" vertical="center" wrapText="1" indent="1"/>
    </xf>
    <xf numFmtId="0" fontId="8" fillId="0" borderId="0" xfId="0" applyFont="1" applyFill="1" applyAlignment="1">
      <alignment horizontal="right" vertical="top" wrapText="1"/>
    </xf>
    <xf numFmtId="0" fontId="8" fillId="0" borderId="0" xfId="0" applyFont="1" applyFill="1" applyAlignment="1">
      <alignment vertical="center" wrapText="1"/>
    </xf>
    <xf numFmtId="0" fontId="8" fillId="0" borderId="0" xfId="0" applyFont="1" applyFill="1"/>
    <xf numFmtId="0" fontId="8" fillId="0" borderId="0" xfId="0" applyFont="1" applyFill="1" applyAlignment="1">
      <alignment horizontal="right" vertical="center" wrapText="1"/>
    </xf>
    <xf numFmtId="0" fontId="8" fillId="0" borderId="0" xfId="0" applyFont="1" applyFill="1" applyAlignment="1">
      <alignment horizontal="left" vertical="center" wrapText="1"/>
    </xf>
    <xf numFmtId="0" fontId="8" fillId="0" borderId="0" xfId="0" applyFont="1" applyFill="1" applyAlignment="1">
      <alignment wrapText="1"/>
    </xf>
    <xf numFmtId="0" fontId="8" fillId="0" borderId="0" xfId="0" applyFont="1" applyFill="1" applyAlignment="1"/>
    <xf numFmtId="0" fontId="8" fillId="0" borderId="0" xfId="0" applyFont="1" applyFill="1" applyAlignment="1">
      <alignment vertical="top" wrapText="1"/>
    </xf>
    <xf numFmtId="0" fontId="78" fillId="0" borderId="0" xfId="0" applyFont="1" applyFill="1" applyAlignment="1">
      <alignment horizontal="right" vertical="center" wrapText="1" indent="1"/>
    </xf>
    <xf numFmtId="0" fontId="8" fillId="0" borderId="0" xfId="0" applyFont="1" applyFill="1" applyAlignment="1">
      <alignment horizontal="right" vertical="center" wrapText="1" indent="1"/>
    </xf>
    <xf numFmtId="0" fontId="58" fillId="0" borderId="0" xfId="0" applyFont="1" applyAlignment="1">
      <alignment horizontal="right" vertical="top" wrapText="1" readingOrder="2"/>
    </xf>
    <xf numFmtId="0" fontId="94" fillId="0" borderId="0" xfId="0" applyFont="1" applyAlignment="1">
      <alignment horizontal="right" vertical="top" wrapText="1" readingOrder="2"/>
    </xf>
    <xf numFmtId="0" fontId="5" fillId="0" borderId="0" xfId="0" applyFont="1" applyAlignment="1">
      <alignment horizontal="left" vertical="top" wrapText="1" readingOrder="1"/>
    </xf>
    <xf numFmtId="0" fontId="0" fillId="0" borderId="0" xfId="0" applyBorder="1" applyAlignment="1">
      <alignment horizontal="center" vertical="top"/>
    </xf>
    <xf numFmtId="0" fontId="47" fillId="0" borderId="0" xfId="0" applyFont="1" applyBorder="1" applyAlignment="1">
      <alignment horizontal="center" vertical="center" wrapText="1" readingOrder="2"/>
    </xf>
    <xf numFmtId="0" fontId="57" fillId="0" borderId="0" xfId="0" applyFont="1" applyBorder="1" applyAlignment="1">
      <alignment horizontal="center" vertical="center" wrapText="1" readingOrder="2"/>
    </xf>
    <xf numFmtId="0" fontId="48" fillId="0" borderId="0" xfId="0" applyFont="1" applyAlignment="1">
      <alignment vertical="top" wrapText="1" readingOrder="1"/>
    </xf>
    <xf numFmtId="0" fontId="97" fillId="0" borderId="0" xfId="0" applyFont="1" applyAlignment="1">
      <alignment horizontal="right" vertical="top" wrapText="1" readingOrder="2"/>
    </xf>
    <xf numFmtId="0" fontId="49" fillId="0" borderId="0" xfId="0" applyFont="1" applyAlignment="1">
      <alignment horizontal="right" vertical="top" wrapText="1" readingOrder="2"/>
    </xf>
    <xf numFmtId="0" fontId="82" fillId="0" borderId="0" xfId="0" applyFont="1" applyAlignment="1">
      <alignment vertical="top" wrapText="1"/>
    </xf>
    <xf numFmtId="0" fontId="85" fillId="0" borderId="0" xfId="0" applyFont="1" applyAlignment="1">
      <alignment horizontal="right" vertical="top" wrapText="1"/>
    </xf>
    <xf numFmtId="0" fontId="51" fillId="0" borderId="0" xfId="0" applyFont="1" applyAlignment="1">
      <alignment vertical="top" wrapText="1"/>
    </xf>
    <xf numFmtId="0" fontId="5" fillId="0" borderId="51" xfId="0" applyFont="1" applyBorder="1" applyAlignment="1">
      <alignment horizontal="center" vertical="center" wrapText="1" readingOrder="1"/>
    </xf>
    <xf numFmtId="0" fontId="5" fillId="0" borderId="52" xfId="0" applyFont="1" applyBorder="1" applyAlignment="1">
      <alignment horizontal="center" vertical="center" wrapText="1" readingOrder="1"/>
    </xf>
    <xf numFmtId="0" fontId="79" fillId="0" borderId="0" xfId="0" applyFont="1" applyAlignment="1">
      <alignment horizontal="center" vertical="top"/>
    </xf>
    <xf numFmtId="0" fontId="16" fillId="0" borderId="0" xfId="0" applyFont="1" applyAlignment="1">
      <alignment vertical="top" wrapText="1"/>
    </xf>
    <xf numFmtId="0" fontId="16" fillId="0" borderId="0" xfId="0" applyFont="1" applyAlignment="1">
      <alignment horizontal="center" vertical="top"/>
    </xf>
    <xf numFmtId="0" fontId="16" fillId="0" borderId="0" xfId="0" applyFont="1" applyAlignment="1">
      <alignment horizontal="left" vertical="top" wrapText="1"/>
    </xf>
    <xf numFmtId="0" fontId="16" fillId="0" borderId="0" xfId="0" applyFont="1" applyAlignment="1">
      <alignment horizontal="left" vertical="top" wrapText="1" readingOrder="1"/>
    </xf>
    <xf numFmtId="0" fontId="23" fillId="0" borderId="0" xfId="0" applyFont="1" applyAlignment="1">
      <alignment horizontal="left" vertical="top" wrapText="1"/>
    </xf>
    <xf numFmtId="0" fontId="104" fillId="2" borderId="52" xfId="0" applyFont="1" applyFill="1" applyBorder="1" applyAlignment="1">
      <alignment horizontal="right" vertical="center" wrapText="1" readingOrder="2"/>
    </xf>
    <xf numFmtId="0" fontId="74" fillId="2" borderId="52" xfId="0" applyFont="1" applyFill="1" applyBorder="1" applyAlignment="1">
      <alignment horizontal="right" vertical="center" wrapText="1" readingOrder="2"/>
    </xf>
    <xf numFmtId="0" fontId="0" fillId="0" borderId="10" xfId="0" applyFont="1" applyBorder="1" applyAlignment="1">
      <alignment horizontal="right" vertical="center" wrapText="1"/>
    </xf>
    <xf numFmtId="0" fontId="13" fillId="0" borderId="3" xfId="0" applyFont="1" applyFill="1" applyBorder="1" applyAlignment="1">
      <alignment horizontal="left" wrapText="1"/>
    </xf>
    <xf numFmtId="0" fontId="2" fillId="0" borderId="14" xfId="0" applyFont="1" applyBorder="1" applyAlignment="1">
      <alignment horizontal="right" wrapText="1"/>
    </xf>
    <xf numFmtId="0" fontId="2" fillId="0" borderId="5" xfId="0" applyFont="1" applyBorder="1" applyAlignment="1">
      <alignment horizontal="right" wrapText="1"/>
    </xf>
    <xf numFmtId="0" fontId="81" fillId="0" borderId="3" xfId="0" applyFont="1" applyFill="1" applyBorder="1" applyAlignment="1">
      <alignment horizontal="right" wrapText="1"/>
    </xf>
    <xf numFmtId="164" fontId="16" fillId="0" borderId="4" xfId="1" applyNumberFormat="1" applyFont="1" applyFill="1" applyBorder="1" applyAlignment="1">
      <alignment horizontal="left" vertical="center"/>
    </xf>
    <xf numFmtId="0" fontId="2" fillId="0" borderId="12" xfId="0" applyFont="1" applyBorder="1" applyAlignment="1">
      <alignment horizontal="right" wrapText="1"/>
    </xf>
    <xf numFmtId="0" fontId="0" fillId="0" borderId="9" xfId="0" applyFont="1" applyBorder="1" applyAlignment="1">
      <alignment horizontal="left" vertical="center" wrapText="1"/>
    </xf>
    <xf numFmtId="0" fontId="8" fillId="0" borderId="9"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2" fillId="0" borderId="15" xfId="0" applyFont="1" applyBorder="1" applyAlignment="1">
      <alignment horizontal="left" wrapText="1"/>
    </xf>
    <xf numFmtId="0" fontId="2" fillId="0" borderId="2" xfId="0" applyFont="1" applyBorder="1" applyAlignment="1">
      <alignment horizontal="left" wrapText="1"/>
    </xf>
    <xf numFmtId="0" fontId="2" fillId="0" borderId="7" xfId="0" applyFont="1" applyBorder="1" applyAlignment="1">
      <alignment horizontal="left" wrapText="1"/>
    </xf>
    <xf numFmtId="164" fontId="16" fillId="0" borderId="74" xfId="1" applyNumberFormat="1" applyFont="1" applyFill="1" applyBorder="1" applyAlignment="1">
      <alignment horizontal="left" vertical="center"/>
    </xf>
    <xf numFmtId="164" fontId="13" fillId="0" borderId="75" xfId="1" applyNumberFormat="1" applyFont="1" applyFill="1" applyBorder="1" applyAlignment="1">
      <alignment horizontal="left" vertical="center"/>
    </xf>
    <xf numFmtId="164" fontId="13" fillId="0" borderId="69" xfId="1" applyNumberFormat="1" applyFont="1" applyFill="1" applyBorder="1" applyAlignment="1">
      <alignment horizontal="left" vertical="center"/>
    </xf>
    <xf numFmtId="164" fontId="16" fillId="0" borderId="76" xfId="1" applyNumberFormat="1" applyFont="1" applyFill="1" applyBorder="1" applyAlignment="1">
      <alignment horizontal="left" vertical="center"/>
    </xf>
    <xf numFmtId="0" fontId="105" fillId="0" borderId="0" xfId="0" applyFont="1" applyAlignment="1">
      <alignment vertical="center"/>
    </xf>
    <xf numFmtId="0" fontId="105" fillId="0" borderId="0" xfId="0" applyFont="1" applyAlignment="1">
      <alignment horizontal="right" vertical="center" wrapText="1"/>
    </xf>
    <xf numFmtId="0" fontId="45" fillId="0" borderId="0" xfId="2" applyFont="1" applyAlignment="1">
      <alignment vertical="center" wrapText="1"/>
    </xf>
    <xf numFmtId="0" fontId="8" fillId="0" borderId="77" xfId="0" applyFont="1" applyFill="1" applyBorder="1" applyAlignment="1">
      <alignment horizontal="left" vertical="center" wrapText="1"/>
    </xf>
    <xf numFmtId="164" fontId="8" fillId="0" borderId="78" xfId="1" applyNumberFormat="1" applyFont="1" applyFill="1" applyBorder="1"/>
    <xf numFmtId="164" fontId="8" fillId="0" borderId="79" xfId="1" applyNumberFormat="1" applyFont="1" applyFill="1" applyBorder="1"/>
    <xf numFmtId="0" fontId="8" fillId="0" borderId="81" xfId="0" applyFont="1" applyFill="1" applyBorder="1" applyAlignment="1">
      <alignment horizontal="left" vertical="center" wrapText="1"/>
    </xf>
    <xf numFmtId="164" fontId="8" fillId="0" borderId="82" xfId="1" applyNumberFormat="1" applyFont="1" applyFill="1" applyBorder="1" applyAlignment="1">
      <alignment horizontal="left" vertical="center"/>
    </xf>
    <xf numFmtId="164" fontId="8" fillId="0" borderId="83" xfId="1" applyNumberFormat="1" applyFont="1" applyFill="1" applyBorder="1" applyAlignment="1">
      <alignment horizontal="left" vertical="center"/>
    </xf>
    <xf numFmtId="0" fontId="0" fillId="5" borderId="25" xfId="0" applyFill="1" applyBorder="1" applyAlignment="1">
      <alignment horizontal="center"/>
    </xf>
    <xf numFmtId="0" fontId="20" fillId="5" borderId="25" xfId="0" applyFont="1" applyFill="1" applyBorder="1" applyAlignment="1">
      <alignment horizontal="center" vertical="center" wrapText="1" readingOrder="1"/>
    </xf>
    <xf numFmtId="0" fontId="37" fillId="5" borderId="25" xfId="0" applyFont="1" applyFill="1" applyBorder="1" applyAlignment="1">
      <alignment horizontal="center"/>
    </xf>
    <xf numFmtId="0" fontId="2" fillId="5" borderId="2" xfId="0" applyFont="1" applyFill="1" applyBorder="1" applyAlignment="1">
      <alignment horizontal="center" vertical="center"/>
    </xf>
    <xf numFmtId="0" fontId="2" fillId="5" borderId="5" xfId="0" applyFont="1" applyFill="1" applyBorder="1" applyAlignment="1">
      <alignment horizontal="center" vertical="center"/>
    </xf>
    <xf numFmtId="164" fontId="2" fillId="5" borderId="70" xfId="1" applyNumberFormat="1" applyFont="1" applyFill="1" applyBorder="1" applyAlignment="1">
      <alignment horizontal="left" vertical="center"/>
    </xf>
    <xf numFmtId="164" fontId="2" fillId="5" borderId="4" xfId="1" applyNumberFormat="1" applyFont="1" applyFill="1" applyBorder="1" applyAlignment="1">
      <alignment horizontal="left" vertical="center"/>
    </xf>
    <xf numFmtId="164" fontId="3" fillId="5" borderId="13" xfId="1" applyNumberFormat="1" applyFont="1" applyFill="1" applyBorder="1" applyAlignment="1">
      <alignment horizontal="left" vertical="center"/>
    </xf>
    <xf numFmtId="164" fontId="9" fillId="5" borderId="11" xfId="1" applyNumberFormat="1" applyFont="1" applyFill="1" applyBorder="1" applyAlignment="1">
      <alignment horizontal="left" vertical="center"/>
    </xf>
    <xf numFmtId="164" fontId="9" fillId="5" borderId="80" xfId="1" applyNumberFormat="1" applyFont="1" applyFill="1" applyBorder="1" applyAlignment="1">
      <alignment horizontal="left" vertical="center"/>
    </xf>
    <xf numFmtId="164" fontId="9" fillId="5" borderId="84" xfId="1" applyNumberFormat="1" applyFont="1" applyFill="1" applyBorder="1" applyAlignment="1">
      <alignment horizontal="left" vertical="center"/>
    </xf>
    <xf numFmtId="164" fontId="13" fillId="5" borderId="13" xfId="1" applyNumberFormat="1" applyFont="1" applyFill="1" applyBorder="1" applyAlignment="1">
      <alignment horizontal="left" vertical="center"/>
    </xf>
    <xf numFmtId="164" fontId="16" fillId="5" borderId="72" xfId="1" applyNumberFormat="1" applyFont="1" applyFill="1" applyBorder="1" applyAlignment="1">
      <alignment horizontal="left" vertical="center"/>
    </xf>
    <xf numFmtId="164" fontId="16" fillId="5" borderId="73" xfId="1" applyNumberFormat="1" applyFont="1" applyFill="1" applyBorder="1" applyAlignment="1">
      <alignment horizontal="left" vertical="center"/>
    </xf>
    <xf numFmtId="164" fontId="16" fillId="5" borderId="13" xfId="1" applyNumberFormat="1" applyFont="1" applyFill="1" applyBorder="1" applyAlignment="1">
      <alignment horizontal="left" vertical="center"/>
    </xf>
    <xf numFmtId="0" fontId="32" fillId="5" borderId="7" xfId="0" applyFont="1" applyFill="1" applyBorder="1" applyAlignment="1">
      <alignment horizontal="center" vertical="center"/>
    </xf>
    <xf numFmtId="0" fontId="103" fillId="5" borderId="7" xfId="0" applyFont="1" applyFill="1" applyBorder="1" applyAlignment="1">
      <alignment horizontal="center" vertical="center"/>
    </xf>
    <xf numFmtId="0" fontId="101" fillId="5" borderId="7" xfId="0" applyFont="1" applyFill="1" applyBorder="1" applyAlignment="1">
      <alignment horizontal="center" vertical="center" readingOrder="2"/>
    </xf>
    <xf numFmtId="0" fontId="62" fillId="5" borderId="7" xfId="0" applyFont="1" applyFill="1" applyBorder="1" applyAlignment="1">
      <alignment horizontal="center" vertical="center"/>
    </xf>
    <xf numFmtId="0" fontId="63" fillId="5" borderId="7" xfId="0" applyFont="1" applyFill="1" applyBorder="1" applyAlignment="1">
      <alignment horizontal="center" vertical="center" readingOrder="2"/>
    </xf>
    <xf numFmtId="0" fontId="68" fillId="5" borderId="7" xfId="0" applyFont="1" applyFill="1" applyBorder="1" applyAlignment="1">
      <alignment horizontal="center" vertical="center" readingOrder="2"/>
    </xf>
    <xf numFmtId="0" fontId="47" fillId="5" borderId="7" xfId="0" applyFont="1" applyFill="1" applyBorder="1" applyAlignment="1">
      <alignment horizontal="center" vertical="center" wrapText="1" readingOrder="2"/>
    </xf>
    <xf numFmtId="0" fontId="102" fillId="5" borderId="7" xfId="0" applyFont="1" applyFill="1" applyBorder="1" applyAlignment="1">
      <alignment horizontal="center" vertical="center" wrapText="1" readingOrder="2"/>
    </xf>
    <xf numFmtId="0" fontId="107" fillId="0" borderId="0" xfId="0" applyFont="1"/>
    <xf numFmtId="0" fontId="108" fillId="0" borderId="45" xfId="0" applyFont="1" applyBorder="1" applyAlignment="1">
      <alignment horizontal="right" vertical="center" wrapText="1" readingOrder="2"/>
    </xf>
    <xf numFmtId="0" fontId="10" fillId="4" borderId="48" xfId="0" applyFont="1" applyFill="1" applyBorder="1" applyAlignment="1">
      <alignment horizontal="center" vertical="center" readingOrder="1"/>
    </xf>
    <xf numFmtId="0" fontId="10" fillId="4" borderId="50" xfId="0" applyFont="1" applyFill="1" applyBorder="1" applyAlignment="1">
      <alignment horizontal="center" vertical="center" readingOrder="1"/>
    </xf>
    <xf numFmtId="0" fontId="37" fillId="5" borderId="41" xfId="0" applyFont="1" applyFill="1" applyBorder="1" applyAlignment="1">
      <alignment vertical="center" wrapText="1"/>
    </xf>
    <xf numFmtId="0" fontId="3" fillId="5" borderId="17" xfId="0" applyFont="1" applyFill="1" applyBorder="1" applyAlignment="1">
      <alignment vertical="center" wrapText="1"/>
    </xf>
    <xf numFmtId="0" fontId="3" fillId="5" borderId="18" xfId="0" applyFont="1" applyFill="1" applyBorder="1" applyAlignment="1">
      <alignment horizontal="center" vertical="center"/>
    </xf>
    <xf numFmtId="0" fontId="3" fillId="5" borderId="37" xfId="0" applyFont="1" applyFill="1" applyBorder="1" applyAlignment="1">
      <alignment horizontal="center" vertical="center"/>
    </xf>
    <xf numFmtId="0" fontId="37" fillId="5" borderId="7" xfId="0" applyFont="1" applyFill="1" applyBorder="1" applyAlignment="1">
      <alignment vertical="center" wrapText="1"/>
    </xf>
    <xf numFmtId="0" fontId="37" fillId="5" borderId="68" xfId="0" applyFont="1" applyFill="1" applyBorder="1" applyAlignment="1">
      <alignment horizontal="left" vertical="center" wrapText="1"/>
    </xf>
    <xf numFmtId="0" fontId="36" fillId="3" borderId="65" xfId="0" applyFont="1" applyFill="1" applyBorder="1" applyAlignment="1">
      <alignment horizontal="right" vertical="center" wrapText="1"/>
    </xf>
    <xf numFmtId="43" fontId="75" fillId="3" borderId="19" xfId="1" applyNumberFormat="1" applyFont="1" applyFill="1" applyBorder="1" applyAlignment="1">
      <alignment horizontal="right" vertical="center" wrapText="1"/>
    </xf>
    <xf numFmtId="43" fontId="36" fillId="3" borderId="19" xfId="1" applyNumberFormat="1" applyFont="1" applyFill="1" applyBorder="1" applyAlignment="1">
      <alignment horizontal="right" vertical="center" wrapText="1"/>
    </xf>
    <xf numFmtId="43" fontId="36" fillId="3" borderId="44" xfId="1" applyNumberFormat="1" applyFont="1" applyFill="1" applyBorder="1" applyAlignment="1">
      <alignment horizontal="right" vertical="center" wrapText="1"/>
    </xf>
    <xf numFmtId="0" fontId="36" fillId="3" borderId="42" xfId="0" applyFont="1" applyFill="1" applyBorder="1" applyAlignment="1">
      <alignment horizontal="left" vertical="center" wrapText="1"/>
    </xf>
    <xf numFmtId="0" fontId="37" fillId="5" borderId="87" xfId="0" applyFont="1" applyFill="1" applyBorder="1" applyAlignment="1">
      <alignment horizontal="right"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45" fillId="0" borderId="0" xfId="0" applyFont="1" applyFill="1"/>
    <xf numFmtId="0" fontId="0" fillId="5" borderId="0" xfId="0" applyFill="1"/>
    <xf numFmtId="0" fontId="72" fillId="5" borderId="0" xfId="0" applyFont="1" applyFill="1" applyAlignment="1">
      <alignment horizontal="left" vertical="center" wrapText="1" readingOrder="1"/>
    </xf>
    <xf numFmtId="0" fontId="17" fillId="0" borderId="0" xfId="0" applyFont="1" applyFill="1" applyAlignment="1">
      <alignment horizontal="right" vertical="center" wrapText="1" readingOrder="1"/>
    </xf>
    <xf numFmtId="0" fontId="45" fillId="5" borderId="0" xfId="0" applyFont="1" applyFill="1" applyAlignment="1">
      <alignment vertical="center"/>
    </xf>
    <xf numFmtId="0" fontId="45" fillId="5" borderId="0" xfId="0" applyFont="1" applyFill="1" applyAlignment="1">
      <alignment vertical="center" wrapText="1"/>
    </xf>
    <xf numFmtId="0" fontId="45" fillId="5" borderId="0" xfId="0" applyFont="1" applyFill="1" applyBorder="1" applyAlignment="1">
      <alignment horizontal="right" vertical="center" wrapText="1" readingOrder="2"/>
    </xf>
    <xf numFmtId="0" fontId="0" fillId="5" borderId="0" xfId="0" applyFill="1" applyAlignment="1">
      <alignment horizontal="center"/>
    </xf>
    <xf numFmtId="0" fontId="107" fillId="5" borderId="0" xfId="0" applyFont="1" applyFill="1"/>
    <xf numFmtId="0" fontId="5" fillId="5" borderId="51" xfId="0" applyFont="1" applyFill="1" applyBorder="1" applyAlignment="1">
      <alignment vertical="center" wrapText="1"/>
    </xf>
    <xf numFmtId="0" fontId="108" fillId="5" borderId="88" xfId="0" applyFont="1" applyFill="1" applyBorder="1" applyAlignment="1">
      <alignment horizontal="right" vertical="center" wrapText="1" readingOrder="2"/>
    </xf>
    <xf numFmtId="0" fontId="0" fillId="5" borderId="0" xfId="0" applyFill="1" applyBorder="1"/>
    <xf numFmtId="0" fontId="5" fillId="5" borderId="85" xfId="0" applyFont="1" applyFill="1" applyBorder="1" applyAlignment="1">
      <alignment vertical="center" wrapText="1"/>
    </xf>
    <xf numFmtId="0" fontId="108" fillId="5" borderId="66" xfId="0" applyFont="1" applyFill="1" applyBorder="1" applyAlignment="1">
      <alignment horizontal="right" vertical="center" wrapText="1" readingOrder="2"/>
    </xf>
    <xf numFmtId="0" fontId="89" fillId="0" borderId="52" xfId="0" applyFont="1" applyFill="1" applyBorder="1" applyAlignment="1">
      <alignment horizontal="right" vertical="center" wrapText="1" readingOrder="2"/>
    </xf>
    <xf numFmtId="0" fontId="109" fillId="0" borderId="52" xfId="0" applyFont="1" applyFill="1" applyBorder="1" applyAlignment="1">
      <alignment vertical="center" wrapText="1"/>
    </xf>
    <xf numFmtId="0" fontId="89" fillId="0" borderId="45" xfId="0" applyFont="1" applyFill="1" applyBorder="1" applyAlignment="1">
      <alignment horizontal="right" vertical="center" wrapText="1" readingOrder="2"/>
    </xf>
    <xf numFmtId="0" fontId="8" fillId="0" borderId="0" xfId="0" applyFont="1" applyFill="1" applyAlignment="1">
      <alignment vertical="top"/>
    </xf>
    <xf numFmtId="0" fontId="8" fillId="5" borderId="7" xfId="0" applyFont="1" applyFill="1" applyBorder="1" applyAlignment="1">
      <alignment vertical="top" wrapText="1"/>
    </xf>
    <xf numFmtId="0" fontId="8" fillId="5" borderId="7" xfId="0" applyFont="1" applyFill="1" applyBorder="1" applyAlignment="1">
      <alignment vertical="center"/>
    </xf>
    <xf numFmtId="0" fontId="66" fillId="5" borderId="7" xfId="0" applyFont="1" applyFill="1" applyBorder="1" applyAlignment="1">
      <alignment horizontal="right" vertical="top" wrapText="1" readingOrder="2"/>
    </xf>
    <xf numFmtId="0" fontId="8" fillId="5" borderId="0" xfId="0" applyFont="1" applyFill="1" applyAlignment="1">
      <alignment horizontal="center"/>
    </xf>
    <xf numFmtId="0" fontId="80" fillId="0" borderId="89" xfId="0" applyFont="1" applyFill="1" applyBorder="1" applyAlignment="1">
      <alignment horizontal="center" vertical="center" wrapText="1"/>
    </xf>
    <xf numFmtId="0" fontId="40" fillId="0" borderId="0" xfId="4" applyAlignment="1">
      <alignment horizontal="center" vertical="center"/>
    </xf>
    <xf numFmtId="0" fontId="5" fillId="0" borderId="51" xfId="0" applyFont="1" applyBorder="1" applyAlignment="1">
      <alignment vertical="center" wrapText="1"/>
    </xf>
    <xf numFmtId="0" fontId="5" fillId="0" borderId="51" xfId="0" applyFont="1" applyBorder="1" applyAlignment="1">
      <alignment horizontal="right" vertical="center" wrapText="1" readingOrder="2"/>
    </xf>
    <xf numFmtId="0" fontId="80" fillId="5" borderId="91" xfId="0" applyFont="1" applyFill="1" applyBorder="1" applyAlignment="1">
      <alignment vertical="center" wrapText="1"/>
    </xf>
    <xf numFmtId="0" fontId="76" fillId="5" borderId="91" xfId="0" applyFont="1" applyFill="1" applyBorder="1" applyAlignment="1">
      <alignment horizontal="right" vertical="center" wrapText="1" readingOrder="2"/>
    </xf>
    <xf numFmtId="0" fontId="19" fillId="0" borderId="51" xfId="0" applyFont="1" applyBorder="1" applyAlignment="1">
      <alignment vertical="center" wrapText="1"/>
    </xf>
    <xf numFmtId="0" fontId="110" fillId="5" borderId="91" xfId="4" applyFont="1" applyFill="1" applyBorder="1" applyAlignment="1">
      <alignment horizontal="center" vertical="center" wrapText="1" readingOrder="1"/>
    </xf>
    <xf numFmtId="0" fontId="8" fillId="0" borderId="6" xfId="0" applyFont="1" applyBorder="1" applyAlignment="1">
      <alignment vertical="center"/>
    </xf>
    <xf numFmtId="0" fontId="8" fillId="0" borderId="6" xfId="0" applyFont="1" applyBorder="1" applyAlignment="1">
      <alignment horizontal="center"/>
    </xf>
    <xf numFmtId="0" fontId="66" fillId="0" borderId="6" xfId="0" applyFont="1" applyBorder="1" applyAlignment="1">
      <alignment horizontal="right" vertical="center" wrapText="1" readingOrder="2"/>
    </xf>
    <xf numFmtId="0" fontId="8" fillId="0" borderId="45" xfId="0" applyFont="1" applyBorder="1" applyAlignment="1">
      <alignment vertical="center"/>
    </xf>
    <xf numFmtId="0" fontId="8" fillId="0" borderId="45" xfId="0" applyFont="1" applyBorder="1" applyAlignment="1">
      <alignment horizontal="center"/>
    </xf>
    <xf numFmtId="0" fontId="8" fillId="0" borderId="46" xfId="0" applyFont="1" applyBorder="1" applyAlignment="1">
      <alignment vertical="center"/>
    </xf>
    <xf numFmtId="0" fontId="8" fillId="0" borderId="46" xfId="0" applyFont="1" applyBorder="1" applyAlignment="1">
      <alignment horizontal="center"/>
    </xf>
    <xf numFmtId="0" fontId="47" fillId="5" borderId="7" xfId="0" applyFont="1" applyFill="1" applyBorder="1" applyAlignment="1">
      <alignment horizontal="center" vertical="center" wrapText="1" readingOrder="1"/>
    </xf>
    <xf numFmtId="0" fontId="0" fillId="0" borderId="0" xfId="0" applyAlignment="1">
      <alignment horizontal="center" vertical="top" readingOrder="2"/>
    </xf>
    <xf numFmtId="0" fontId="8" fillId="0" borderId="0" xfId="0" applyFont="1" applyAlignment="1">
      <alignment vertical="top" readingOrder="2"/>
    </xf>
    <xf numFmtId="0" fontId="8" fillId="0" borderId="0" xfId="0" applyFont="1" applyAlignment="1">
      <alignment vertical="top" wrapText="1" readingOrder="2"/>
    </xf>
    <xf numFmtId="0" fontId="77" fillId="0" borderId="0" xfId="0" applyFont="1" applyFill="1" applyAlignment="1">
      <alignment horizontal="right" vertical="top" wrapText="1"/>
    </xf>
    <xf numFmtId="0" fontId="79" fillId="0" borderId="0" xfId="0" applyFont="1" applyFill="1" applyAlignment="1">
      <alignment vertical="top" wrapText="1"/>
    </xf>
    <xf numFmtId="0" fontId="8" fillId="0" borderId="0" xfId="0" applyFont="1" applyFill="1" applyAlignment="1">
      <alignment vertical="top" readingOrder="2"/>
    </xf>
    <xf numFmtId="0" fontId="8" fillId="0" borderId="0" xfId="0" applyFont="1" applyFill="1" applyAlignment="1">
      <alignment horizontal="right" vertical="top" wrapText="1" readingOrder="2"/>
    </xf>
    <xf numFmtId="0" fontId="84" fillId="5" borderId="0" xfId="0" applyFont="1" applyFill="1" applyAlignment="1">
      <alignment horizontal="center" vertical="center" wrapText="1" readingOrder="1"/>
    </xf>
    <xf numFmtId="0" fontId="0" fillId="5" borderId="0" xfId="0" applyFill="1" applyAlignment="1">
      <alignment readingOrder="2"/>
    </xf>
    <xf numFmtId="0" fontId="32" fillId="5" borderId="0" xfId="0" applyFont="1" applyFill="1" applyAlignment="1">
      <alignment horizontal="center" vertical="center" readingOrder="2"/>
    </xf>
    <xf numFmtId="0" fontId="0" fillId="0" borderId="0" xfId="0" applyAlignment="1">
      <alignment readingOrder="2"/>
    </xf>
    <xf numFmtId="0" fontId="111" fillId="0" borderId="0" xfId="0" applyFont="1" applyAlignment="1">
      <alignment horizontal="center" vertical="center"/>
    </xf>
    <xf numFmtId="0" fontId="59" fillId="0" borderId="0" xfId="0" applyFont="1" applyAlignment="1">
      <alignment horizontal="center" vertical="center"/>
    </xf>
    <xf numFmtId="0" fontId="59" fillId="0" borderId="0" xfId="0" applyFont="1" applyAlignment="1">
      <alignment horizontal="center" vertical="center" readingOrder="2"/>
    </xf>
    <xf numFmtId="0" fontId="43" fillId="0" borderId="0" xfId="0" applyFont="1" applyAlignment="1">
      <alignment horizontal="left" vertical="top" wrapText="1"/>
    </xf>
    <xf numFmtId="0" fontId="0" fillId="0" borderId="0" xfId="0" applyFont="1" applyAlignment="1">
      <alignment horizontal="left" vertical="top" wrapText="1"/>
    </xf>
    <xf numFmtId="0" fontId="72" fillId="5" borderId="0" xfId="0" applyFont="1" applyFill="1" applyAlignment="1">
      <alignment horizontal="center" vertical="center" wrapText="1" readingOrder="1"/>
    </xf>
    <xf numFmtId="0" fontId="7" fillId="5" borderId="0" xfId="0" applyFont="1" applyFill="1" applyAlignment="1">
      <alignment horizontal="center" vertical="center" wrapText="1" readingOrder="2"/>
    </xf>
    <xf numFmtId="0" fontId="0" fillId="0" borderId="0" xfId="0" applyFont="1"/>
    <xf numFmtId="0" fontId="44" fillId="0" borderId="0" xfId="0" applyFont="1"/>
    <xf numFmtId="0" fontId="44" fillId="0" borderId="0" xfId="0" applyFont="1" applyAlignment="1">
      <alignment readingOrder="2"/>
    </xf>
    <xf numFmtId="0" fontId="45" fillId="5" borderId="0" xfId="0" applyFont="1" applyFill="1" applyAlignment="1">
      <alignment horizontal="center" vertical="center" wrapText="1"/>
    </xf>
    <xf numFmtId="0" fontId="112" fillId="5" borderId="0" xfId="0" applyFont="1" applyFill="1" applyAlignment="1">
      <alignment horizontal="center" vertical="center"/>
    </xf>
    <xf numFmtId="0" fontId="44" fillId="5" borderId="0" xfId="0" applyFont="1" applyFill="1" applyAlignment="1">
      <alignment horizontal="center" vertical="center"/>
    </xf>
    <xf numFmtId="0" fontId="44" fillId="5" borderId="0" xfId="0" applyFont="1" applyFill="1" applyAlignment="1">
      <alignment horizontal="center" vertical="center" readingOrder="2"/>
    </xf>
    <xf numFmtId="0" fontId="45" fillId="5" borderId="0" xfId="0" applyFont="1" applyFill="1" applyAlignment="1">
      <alignment horizontal="center" vertical="center" wrapText="1" readingOrder="2"/>
    </xf>
    <xf numFmtId="0" fontId="44" fillId="0" borderId="0" xfId="0" applyFont="1" applyAlignment="1">
      <alignment horizontal="center" vertical="center" readingOrder="2"/>
    </xf>
    <xf numFmtId="0" fontId="44" fillId="0" borderId="0" xfId="0" applyFont="1" applyAlignment="1">
      <alignment vertical="center"/>
    </xf>
    <xf numFmtId="0" fontId="10" fillId="5" borderId="41" xfId="0" applyFont="1" applyFill="1" applyBorder="1" applyAlignment="1">
      <alignment horizontal="center" vertical="center" wrapText="1" readingOrder="1"/>
    </xf>
    <xf numFmtId="0" fontId="10" fillId="5" borderId="2" xfId="0" applyFont="1" applyFill="1" applyBorder="1" applyAlignment="1">
      <alignment horizontal="center" vertical="center" wrapText="1" readingOrder="1"/>
    </xf>
    <xf numFmtId="1" fontId="31" fillId="0" borderId="0" xfId="0" applyNumberFormat="1" applyFont="1" applyAlignment="1">
      <alignment horizontal="center" vertical="top"/>
    </xf>
    <xf numFmtId="1" fontId="0" fillId="0" borderId="0" xfId="0" applyNumberFormat="1" applyAlignment="1">
      <alignment horizontal="center" vertical="top" readingOrder="2"/>
    </xf>
    <xf numFmtId="0" fontId="48" fillId="0" borderId="0" xfId="0" applyFont="1" applyAlignment="1">
      <alignment horizontal="left" vertical="top" wrapText="1"/>
    </xf>
    <xf numFmtId="0" fontId="48" fillId="0" borderId="0" xfId="0" applyFont="1" applyFill="1" applyAlignment="1">
      <alignment vertical="top" wrapText="1" readingOrder="1"/>
    </xf>
    <xf numFmtId="0" fontId="88" fillId="0" borderId="0" xfId="0" applyFont="1" applyFill="1" applyAlignment="1">
      <alignment horizontal="right" vertical="top" wrapText="1" readingOrder="2"/>
    </xf>
    <xf numFmtId="0" fontId="48" fillId="0" borderId="0" xfId="0" applyFont="1" applyFill="1" applyAlignment="1">
      <alignment horizontal="left" vertical="top" wrapText="1" readingOrder="1"/>
    </xf>
    <xf numFmtId="0" fontId="88" fillId="0" borderId="0" xfId="0" applyFont="1" applyFill="1" applyAlignment="1">
      <alignment horizontal="right" vertical="top" wrapText="1"/>
    </xf>
    <xf numFmtId="0" fontId="88" fillId="0" borderId="0" xfId="0" applyFont="1" applyFill="1" applyAlignment="1">
      <alignment vertical="top" wrapText="1"/>
    </xf>
    <xf numFmtId="0" fontId="0" fillId="0" borderId="0" xfId="0" applyAlignment="1">
      <alignment horizontal="center" readingOrder="2"/>
    </xf>
    <xf numFmtId="0" fontId="37" fillId="0" borderId="0" xfId="0" applyFont="1" applyAlignment="1">
      <alignment horizontal="center"/>
    </xf>
    <xf numFmtId="0" fontId="10" fillId="0" borderId="0" xfId="0" applyFont="1" applyAlignment="1">
      <alignment horizontal="justify" vertical="top" wrapText="1"/>
    </xf>
    <xf numFmtId="0" fontId="23" fillId="0" borderId="0" xfId="0" applyFont="1" applyAlignment="1">
      <alignment vertical="top" wrapText="1"/>
    </xf>
    <xf numFmtId="0" fontId="37" fillId="0" borderId="0" xfId="0" applyFont="1" applyAlignment="1">
      <alignment horizontal="center" vertical="top" readingOrder="2"/>
    </xf>
    <xf numFmtId="0" fontId="0" fillId="0" borderId="0" xfId="0" applyFont="1" applyAlignment="1">
      <alignment horizontal="center" vertical="top"/>
    </xf>
    <xf numFmtId="0" fontId="0" fillId="0" borderId="0" xfId="0" applyFont="1" applyAlignment="1">
      <alignment horizontal="center" vertical="top" readingOrder="2"/>
    </xf>
    <xf numFmtId="0" fontId="76" fillId="0" borderId="0" xfId="0" applyFont="1" applyAlignment="1">
      <alignment horizontal="justify" vertical="top"/>
    </xf>
    <xf numFmtId="0" fontId="76" fillId="0" borderId="0" xfId="0" applyFont="1" applyFill="1" applyAlignment="1">
      <alignment horizontal="justify" vertical="top"/>
    </xf>
    <xf numFmtId="0" fontId="74" fillId="0" borderId="0" xfId="0" applyFont="1" applyAlignment="1">
      <alignment vertical="top" wrapText="1"/>
    </xf>
    <xf numFmtId="0" fontId="76" fillId="0" borderId="0" xfId="0" applyFont="1" applyAlignment="1">
      <alignment horizontal="justify"/>
    </xf>
    <xf numFmtId="0" fontId="77" fillId="0" borderId="0" xfId="0" applyFont="1" applyAlignment="1">
      <alignment horizontal="right" wrapText="1"/>
    </xf>
    <xf numFmtId="0" fontId="76" fillId="0" borderId="0" xfId="0" applyFont="1" applyAlignment="1">
      <alignment horizontal="center" vertical="top"/>
    </xf>
    <xf numFmtId="0" fontId="103" fillId="5" borderId="7" xfId="0" applyFont="1" applyFill="1" applyBorder="1" applyAlignment="1">
      <alignment horizontal="center" vertical="center" readingOrder="2"/>
    </xf>
    <xf numFmtId="0" fontId="77" fillId="0" borderId="0" xfId="0" applyFont="1" applyAlignment="1">
      <alignment horizontal="center" vertical="top" wrapText="1" readingOrder="2"/>
    </xf>
    <xf numFmtId="0" fontId="37" fillId="0" borderId="0" xfId="0" applyFont="1" applyAlignment="1">
      <alignment horizontal="center" readingOrder="2"/>
    </xf>
    <xf numFmtId="0" fontId="37" fillId="0" borderId="0" xfId="0" applyFont="1" applyAlignment="1"/>
    <xf numFmtId="0" fontId="17" fillId="5" borderId="0" xfId="0" applyFont="1" applyFill="1" applyAlignment="1">
      <alignment horizontal="center" vertical="center" wrapText="1" readingOrder="2"/>
    </xf>
    <xf numFmtId="0" fontId="78" fillId="0" borderId="0" xfId="0" applyFont="1" applyFill="1" applyAlignment="1">
      <alignment horizontal="right" vertical="top" wrapText="1"/>
    </xf>
    <xf numFmtId="0" fontId="44" fillId="0" borderId="0" xfId="0" applyFont="1" applyFill="1" applyAlignment="1">
      <alignment horizontal="left" vertical="top" wrapText="1"/>
    </xf>
    <xf numFmtId="0" fontId="44" fillId="0" borderId="0" xfId="0" applyFont="1" applyBorder="1" applyAlignment="1">
      <alignment horizontal="left" vertical="top" wrapText="1"/>
    </xf>
    <xf numFmtId="0" fontId="78" fillId="0" borderId="0" xfId="0" applyFont="1" applyFill="1" applyBorder="1" applyAlignment="1">
      <alignment horizontal="right" vertical="top" wrapText="1"/>
    </xf>
    <xf numFmtId="0" fontId="45" fillId="5" borderId="0" xfId="0" applyFont="1" applyFill="1" applyBorder="1" applyAlignment="1">
      <alignment horizontal="center" vertical="center"/>
    </xf>
    <xf numFmtId="0" fontId="0" fillId="5" borderId="0" xfId="0" applyFill="1" applyAlignment="1">
      <alignment horizontal="center" readingOrder="2"/>
    </xf>
    <xf numFmtId="0" fontId="7" fillId="5" borderId="0" xfId="0" applyFont="1" applyFill="1" applyBorder="1" applyAlignment="1">
      <alignment horizontal="center" vertical="center" readingOrder="2"/>
    </xf>
    <xf numFmtId="43" fontId="37" fillId="0" borderId="0" xfId="1" applyNumberFormat="1" applyFont="1" applyAlignment="1">
      <alignment horizontal="center" vertical="top" readingOrder="2"/>
    </xf>
    <xf numFmtId="43" fontId="37" fillId="0" borderId="0" xfId="1" applyNumberFormat="1" applyFont="1" applyAlignment="1">
      <alignment horizontal="center" readingOrder="2"/>
    </xf>
    <xf numFmtId="165" fontId="37" fillId="0" borderId="0" xfId="1" applyNumberFormat="1" applyFont="1" applyAlignment="1">
      <alignment horizontal="center" readingOrder="2"/>
    </xf>
    <xf numFmtId="0" fontId="44" fillId="5" borderId="0" xfId="0" applyFont="1" applyFill="1" applyAlignment="1">
      <alignment horizontal="center" readingOrder="2"/>
    </xf>
    <xf numFmtId="0" fontId="44" fillId="0" borderId="0" xfId="0" applyFont="1" applyAlignment="1">
      <alignment horizontal="center" vertical="center" wrapText="1" readingOrder="2"/>
    </xf>
    <xf numFmtId="0" fontId="44" fillId="0" borderId="0" xfId="0" applyFont="1" applyAlignment="1">
      <alignment horizontal="center" vertical="top" wrapText="1" readingOrder="2"/>
    </xf>
    <xf numFmtId="0" fontId="44" fillId="0" borderId="0" xfId="0" applyFont="1" applyBorder="1" applyAlignment="1">
      <alignment horizontal="center" vertical="top" wrapText="1" readingOrder="2"/>
    </xf>
    <xf numFmtId="0" fontId="0" fillId="0" borderId="0" xfId="0" applyAlignment="1">
      <alignment horizontal="center" vertical="center" readingOrder="2"/>
    </xf>
    <xf numFmtId="0" fontId="44" fillId="0" borderId="0" xfId="0" applyFont="1" applyAlignment="1">
      <alignment horizontal="center" readingOrder="2"/>
    </xf>
    <xf numFmtId="0" fontId="0" fillId="5" borderId="0" xfId="0" applyFill="1" applyAlignment="1">
      <alignment horizontal="center" vertical="center"/>
    </xf>
    <xf numFmtId="0" fontId="0" fillId="0" borderId="0" xfId="0" applyFont="1" applyAlignment="1">
      <alignment horizontal="center" vertical="center"/>
    </xf>
    <xf numFmtId="0" fontId="113" fillId="0" borderId="0" xfId="0" applyFont="1" applyBorder="1" applyAlignment="1">
      <alignment horizontal="center" vertical="center" wrapText="1"/>
    </xf>
    <xf numFmtId="0" fontId="113" fillId="0" borderId="0" xfId="0" applyFont="1" applyAlignment="1">
      <alignment horizontal="center" vertical="center"/>
    </xf>
    <xf numFmtId="0" fontId="16"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7" fillId="5" borderId="0" xfId="0" applyFont="1" applyFill="1" applyAlignment="1">
      <alignment horizontal="center" vertical="center"/>
    </xf>
    <xf numFmtId="0" fontId="0" fillId="5" borderId="0" xfId="0" applyFill="1" applyAlignment="1">
      <alignment horizontal="center" vertical="top"/>
    </xf>
    <xf numFmtId="0" fontId="37" fillId="0" borderId="0" xfId="0" applyFont="1" applyFill="1" applyAlignment="1">
      <alignment horizontal="center" vertical="center"/>
    </xf>
    <xf numFmtId="0" fontId="45" fillId="0" borderId="0" xfId="0" applyFont="1" applyFill="1" applyAlignment="1">
      <alignment vertical="center" wrapText="1"/>
    </xf>
    <xf numFmtId="0" fontId="7" fillId="0" borderId="0" xfId="0" applyFont="1" applyFill="1" applyAlignment="1">
      <alignment vertical="center" wrapText="1"/>
    </xf>
    <xf numFmtId="0" fontId="37" fillId="0" borderId="0" xfId="0" applyFont="1" applyFill="1" applyAlignment="1">
      <alignment vertical="center"/>
    </xf>
    <xf numFmtId="0" fontId="8" fillId="5" borderId="0" xfId="0" applyFont="1" applyFill="1" applyAlignment="1">
      <alignment horizontal="center" readingOrder="2"/>
    </xf>
    <xf numFmtId="0" fontId="13" fillId="5" borderId="0" xfId="0" applyFont="1" applyFill="1" applyAlignment="1">
      <alignment horizontal="center" vertical="center" wrapText="1" readingOrder="2"/>
    </xf>
    <xf numFmtId="0" fontId="13" fillId="0" borderId="0" xfId="0" applyFont="1" applyFill="1" applyAlignment="1">
      <alignment horizontal="center" vertical="center" wrapText="1" readingOrder="2"/>
    </xf>
    <xf numFmtId="0" fontId="8" fillId="0" borderId="0" xfId="0" applyFont="1" applyFill="1" applyAlignment="1">
      <alignment horizontal="center" vertical="center" wrapText="1" readingOrder="2"/>
    </xf>
    <xf numFmtId="0" fontId="8" fillId="0" borderId="0" xfId="0" applyFont="1" applyFill="1" applyAlignment="1">
      <alignment horizontal="center" readingOrder="2"/>
    </xf>
    <xf numFmtId="0" fontId="8" fillId="0" borderId="0" xfId="0" applyFont="1" applyFill="1" applyAlignment="1">
      <alignment horizontal="center" vertical="top" wrapText="1" readingOrder="2"/>
    </xf>
    <xf numFmtId="0" fontId="8" fillId="0" borderId="0" xfId="0" applyFont="1" applyFill="1" applyAlignment="1">
      <alignment horizontal="center" vertical="top" readingOrder="2"/>
    </xf>
    <xf numFmtId="0" fontId="114" fillId="0" borderId="0" xfId="4" applyFont="1" applyAlignment="1">
      <alignment horizontal="center" vertical="center"/>
    </xf>
    <xf numFmtId="0" fontId="2" fillId="0" borderId="46" xfId="0" applyFont="1" applyBorder="1" applyAlignment="1">
      <alignment vertical="center" wrapText="1"/>
    </xf>
    <xf numFmtId="0" fontId="16" fillId="0" borderId="46" xfId="0" applyFont="1" applyBorder="1" applyAlignment="1">
      <alignment vertical="center" wrapText="1"/>
    </xf>
    <xf numFmtId="0" fontId="80" fillId="5" borderId="85" xfId="0" applyFont="1" applyFill="1" applyBorder="1" applyAlignment="1">
      <alignment horizontal="center" vertical="center" wrapText="1"/>
    </xf>
    <xf numFmtId="0" fontId="80" fillId="0" borderId="85" xfId="0" applyFont="1" applyFill="1" applyBorder="1" applyAlignment="1">
      <alignment horizontal="center" vertical="center" wrapText="1" readingOrder="1"/>
    </xf>
    <xf numFmtId="0" fontId="8" fillId="5" borderId="66" xfId="4" applyFont="1" applyFill="1" applyBorder="1" applyAlignment="1">
      <alignment horizontal="center" vertical="center" wrapText="1"/>
    </xf>
    <xf numFmtId="0" fontId="8" fillId="5" borderId="0" xfId="4" applyFont="1" applyFill="1" applyBorder="1" applyAlignment="1">
      <alignment horizontal="center" vertical="center" wrapText="1"/>
    </xf>
    <xf numFmtId="0" fontId="8" fillId="5" borderId="90" xfId="4" quotePrefix="1" applyFont="1" applyFill="1" applyBorder="1" applyAlignment="1">
      <alignment horizontal="center" vertical="center" wrapText="1"/>
    </xf>
    <xf numFmtId="0" fontId="8" fillId="5" borderId="86" xfId="4" quotePrefix="1" applyFont="1" applyFill="1" applyBorder="1" applyAlignment="1">
      <alignment horizontal="center" vertical="center" wrapText="1" readingOrder="1"/>
    </xf>
    <xf numFmtId="0" fontId="8" fillId="5" borderId="86" xfId="4" quotePrefix="1" applyFont="1" applyFill="1" applyBorder="1" applyAlignment="1">
      <alignment horizontal="center" vertical="center" wrapText="1"/>
    </xf>
    <xf numFmtId="0" fontId="3" fillId="5" borderId="22" xfId="0" applyFont="1" applyFill="1" applyBorder="1" applyAlignment="1">
      <alignment horizontal="center" vertical="center"/>
    </xf>
    <xf numFmtId="0" fontId="10" fillId="5" borderId="22" xfId="0" applyFont="1" applyFill="1" applyBorder="1" applyAlignment="1">
      <alignment horizontal="center" vertical="center" wrapText="1" readingOrder="1"/>
    </xf>
    <xf numFmtId="0" fontId="0" fillId="0" borderId="22" xfId="0" applyFont="1" applyBorder="1" applyAlignment="1">
      <alignment vertical="center" wrapText="1"/>
    </xf>
    <xf numFmtId="0" fontId="32" fillId="5" borderId="41" xfId="0" applyFont="1" applyFill="1" applyBorder="1" applyAlignment="1">
      <alignment horizontal="center" vertical="center"/>
    </xf>
    <xf numFmtId="0" fontId="115" fillId="3" borderId="6" xfId="0" applyFont="1" applyFill="1" applyBorder="1" applyAlignment="1">
      <alignment horizontal="center" vertical="center"/>
    </xf>
    <xf numFmtId="0" fontId="115" fillId="3" borderId="65" xfId="0" applyFont="1" applyFill="1" applyBorder="1" applyAlignment="1">
      <alignment horizontal="center" vertical="center"/>
    </xf>
    <xf numFmtId="0" fontId="69" fillId="0" borderId="46" xfId="0" applyFont="1" applyBorder="1" applyAlignment="1">
      <alignment horizontal="center" vertical="center"/>
    </xf>
    <xf numFmtId="0" fontId="116" fillId="3" borderId="65" xfId="0" applyFont="1" applyFill="1" applyBorder="1" applyAlignment="1">
      <alignment horizontal="center" vertical="center"/>
    </xf>
    <xf numFmtId="0" fontId="69" fillId="0" borderId="0" xfId="0" applyFont="1" applyAlignment="1">
      <alignment horizontal="center" vertical="center"/>
    </xf>
    <xf numFmtId="0" fontId="69" fillId="0" borderId="45" xfId="0" applyFont="1" applyBorder="1" applyAlignment="1">
      <alignment horizontal="center" vertical="center"/>
    </xf>
    <xf numFmtId="0" fontId="69" fillId="0" borderId="66" xfId="0" applyFont="1" applyBorder="1" applyAlignment="1">
      <alignment horizontal="center" vertical="center"/>
    </xf>
    <xf numFmtId="0" fontId="69" fillId="0" borderId="46" xfId="0" applyFont="1" applyBorder="1" applyAlignment="1">
      <alignment horizontal="center" vertical="center" wrapText="1"/>
    </xf>
    <xf numFmtId="0" fontId="116" fillId="3" borderId="65" xfId="0" applyFont="1" applyFill="1" applyBorder="1" applyAlignment="1">
      <alignment horizontal="center" vertical="center" wrapText="1"/>
    </xf>
    <xf numFmtId="0" fontId="0" fillId="6" borderId="0" xfId="0" applyFill="1"/>
    <xf numFmtId="0" fontId="69" fillId="6" borderId="0" xfId="0" applyFont="1" applyFill="1" applyAlignment="1">
      <alignment horizontal="center" vertical="center"/>
    </xf>
    <xf numFmtId="168" fontId="9" fillId="0" borderId="10" xfId="1" applyNumberFormat="1" applyFont="1" applyBorder="1" applyAlignment="1">
      <alignment horizontal="left" vertical="center"/>
    </xf>
    <xf numFmtId="166" fontId="8" fillId="0" borderId="10" xfId="1" applyNumberFormat="1" applyFont="1" applyFill="1" applyBorder="1" applyAlignment="1">
      <alignment vertical="center"/>
    </xf>
    <xf numFmtId="166" fontId="8" fillId="0" borderId="9" xfId="1" applyNumberFormat="1" applyFont="1" applyFill="1" applyBorder="1" applyAlignment="1">
      <alignment vertical="center"/>
    </xf>
    <xf numFmtId="166" fontId="9" fillId="0" borderId="10" xfId="1" applyNumberFormat="1" applyFont="1" applyBorder="1" applyAlignment="1">
      <alignment vertical="center"/>
    </xf>
    <xf numFmtId="166" fontId="9" fillId="0" borderId="9" xfId="1" applyNumberFormat="1" applyFont="1" applyBorder="1" applyAlignment="1">
      <alignment vertical="center"/>
    </xf>
    <xf numFmtId="166" fontId="9" fillId="5" borderId="11" xfId="1" applyNumberFormat="1" applyFont="1" applyFill="1" applyBorder="1" applyAlignment="1">
      <alignment vertical="center"/>
    </xf>
    <xf numFmtId="166" fontId="8" fillId="0" borderId="78" xfId="1" applyNumberFormat="1" applyFont="1" applyFill="1" applyBorder="1" applyAlignment="1"/>
    <xf numFmtId="166" fontId="8" fillId="0" borderId="79" xfId="1" applyNumberFormat="1" applyFont="1" applyFill="1" applyBorder="1" applyAlignment="1"/>
    <xf numFmtId="166" fontId="9" fillId="5" borderId="80" xfId="1" applyNumberFormat="1" applyFont="1" applyFill="1" applyBorder="1" applyAlignment="1">
      <alignment vertical="center"/>
    </xf>
    <xf numFmtId="166" fontId="8" fillId="0" borderId="82" xfId="1" applyNumberFormat="1" applyFont="1" applyFill="1" applyBorder="1" applyAlignment="1">
      <alignment vertical="center"/>
    </xf>
    <xf numFmtId="166" fontId="8" fillId="0" borderId="83" xfId="1" applyNumberFormat="1" applyFont="1" applyFill="1" applyBorder="1" applyAlignment="1">
      <alignment vertical="center"/>
    </xf>
    <xf numFmtId="166" fontId="9" fillId="5" borderId="84" xfId="1" applyNumberFormat="1" applyFont="1" applyFill="1" applyBorder="1" applyAlignment="1">
      <alignment vertical="center"/>
    </xf>
    <xf numFmtId="166" fontId="8" fillId="0" borderId="3" xfId="1" applyNumberFormat="1" applyFont="1" applyFill="1" applyBorder="1" applyAlignment="1">
      <alignment vertical="center"/>
    </xf>
    <xf numFmtId="166" fontId="8" fillId="0" borderId="0" xfId="1" applyNumberFormat="1" applyFont="1" applyFill="1" applyBorder="1" applyAlignment="1">
      <alignment vertical="center"/>
    </xf>
    <xf numFmtId="166" fontId="13" fillId="0" borderId="12" xfId="1" applyNumberFormat="1" applyFont="1" applyFill="1" applyBorder="1" applyAlignment="1">
      <alignment vertical="center"/>
    </xf>
    <xf numFmtId="166" fontId="13" fillId="0" borderId="7" xfId="1" applyNumberFormat="1" applyFont="1" applyFill="1" applyBorder="1" applyAlignment="1">
      <alignment vertical="center"/>
    </xf>
    <xf numFmtId="166" fontId="13" fillId="5" borderId="13" xfId="1" applyNumberFormat="1" applyFont="1" applyFill="1" applyBorder="1" applyAlignment="1">
      <alignment vertical="center"/>
    </xf>
    <xf numFmtId="166" fontId="13" fillId="0" borderId="75" xfId="1" applyNumberFormat="1" applyFont="1" applyFill="1" applyBorder="1" applyAlignment="1">
      <alignment vertical="center"/>
    </xf>
    <xf numFmtId="166" fontId="13" fillId="0" borderId="69" xfId="1" applyNumberFormat="1" applyFont="1" applyFill="1" applyBorder="1" applyAlignment="1">
      <alignment vertical="center"/>
    </xf>
    <xf numFmtId="166" fontId="16" fillId="0" borderId="14" xfId="1" applyNumberFormat="1" applyFont="1" applyFill="1" applyBorder="1" applyAlignment="1">
      <alignment vertical="center"/>
    </xf>
    <xf numFmtId="166" fontId="16" fillId="0" borderId="15" xfId="1" applyNumberFormat="1" applyFont="1" applyFill="1" applyBorder="1" applyAlignment="1">
      <alignment vertical="center"/>
    </xf>
    <xf numFmtId="166" fontId="16" fillId="5" borderId="72" xfId="1" applyNumberFormat="1" applyFont="1" applyFill="1" applyBorder="1" applyAlignment="1">
      <alignment vertical="center"/>
    </xf>
    <xf numFmtId="166" fontId="16" fillId="0" borderId="74" xfId="1" applyNumberFormat="1" applyFont="1" applyFill="1" applyBorder="1" applyAlignment="1">
      <alignment vertical="center"/>
    </xf>
    <xf numFmtId="166" fontId="16" fillId="0" borderId="59" xfId="1" applyNumberFormat="1" applyFont="1" applyFill="1" applyBorder="1" applyAlignment="1">
      <alignment vertical="center"/>
    </xf>
    <xf numFmtId="166" fontId="16" fillId="5" borderId="73" xfId="1" applyNumberFormat="1" applyFont="1" applyFill="1" applyBorder="1" applyAlignment="1">
      <alignment vertical="center"/>
    </xf>
    <xf numFmtId="166" fontId="16" fillId="0" borderId="76" xfId="1" applyNumberFormat="1" applyFont="1" applyFill="1" applyBorder="1" applyAlignment="1">
      <alignment vertical="center"/>
    </xf>
    <xf numFmtId="166" fontId="16" fillId="0" borderId="0" xfId="1" applyNumberFormat="1" applyFont="1" applyFill="1" applyBorder="1" applyAlignment="1">
      <alignment vertical="center"/>
    </xf>
    <xf numFmtId="166" fontId="16" fillId="0" borderId="4" xfId="1" applyNumberFormat="1" applyFont="1" applyFill="1" applyBorder="1" applyAlignment="1">
      <alignment vertical="center"/>
    </xf>
    <xf numFmtId="166" fontId="16" fillId="0" borderId="7" xfId="1" applyNumberFormat="1" applyFont="1" applyFill="1" applyBorder="1" applyAlignment="1">
      <alignment vertical="center"/>
    </xf>
    <xf numFmtId="166" fontId="16" fillId="5" borderId="13" xfId="1" applyNumberFormat="1" applyFont="1" applyFill="1" applyBorder="1" applyAlignment="1">
      <alignment vertical="center"/>
    </xf>
    <xf numFmtId="168" fontId="9" fillId="0" borderId="9" xfId="1" applyNumberFormat="1" applyFont="1" applyBorder="1" applyAlignment="1">
      <alignment horizontal="left" vertical="center"/>
    </xf>
    <xf numFmtId="168" fontId="9" fillId="5" borderId="11" xfId="1" applyNumberFormat="1" applyFont="1" applyFill="1" applyBorder="1" applyAlignment="1">
      <alignment horizontal="left" vertical="center"/>
    </xf>
    <xf numFmtId="168" fontId="8" fillId="0" borderId="10" xfId="1" applyNumberFormat="1" applyFont="1" applyFill="1" applyBorder="1" applyAlignment="1">
      <alignment horizontal="left" vertical="center"/>
    </xf>
    <xf numFmtId="168" fontId="8" fillId="0" borderId="9" xfId="1" applyNumberFormat="1" applyFont="1" applyFill="1" applyBorder="1" applyAlignment="1">
      <alignment horizontal="left" vertical="center"/>
    </xf>
    <xf numFmtId="168" fontId="8" fillId="0" borderId="78" xfId="1" applyNumberFormat="1" applyFont="1" applyFill="1" applyBorder="1"/>
    <xf numFmtId="168" fontId="8" fillId="0" borderId="79" xfId="1" applyNumberFormat="1" applyFont="1" applyFill="1" applyBorder="1"/>
    <xf numFmtId="168" fontId="9" fillId="5" borderId="80" xfId="1" applyNumberFormat="1" applyFont="1" applyFill="1" applyBorder="1" applyAlignment="1">
      <alignment horizontal="left" vertical="center"/>
    </xf>
    <xf numFmtId="168" fontId="8" fillId="0" borderId="82" xfId="1" applyNumberFormat="1" applyFont="1" applyFill="1" applyBorder="1" applyAlignment="1">
      <alignment horizontal="left" vertical="center"/>
    </xf>
    <xf numFmtId="168" fontId="8" fillId="0" borderId="83" xfId="1" applyNumberFormat="1" applyFont="1" applyFill="1" applyBorder="1" applyAlignment="1">
      <alignment horizontal="left" vertical="center"/>
    </xf>
    <xf numFmtId="168" fontId="9" fillId="5" borderId="84" xfId="1" applyNumberFormat="1" applyFont="1" applyFill="1" applyBorder="1" applyAlignment="1">
      <alignment horizontal="left" vertical="center"/>
    </xf>
    <xf numFmtId="168" fontId="8" fillId="0" borderId="10" xfId="1" applyNumberFormat="1" applyFont="1" applyFill="1" applyBorder="1" applyAlignment="1">
      <alignment vertical="center"/>
    </xf>
    <xf numFmtId="168" fontId="8" fillId="0" borderId="9" xfId="1" applyNumberFormat="1" applyFont="1" applyFill="1" applyBorder="1" applyAlignment="1">
      <alignment vertical="center"/>
    </xf>
    <xf numFmtId="168" fontId="8" fillId="0" borderId="3" xfId="1" applyNumberFormat="1" applyFont="1" applyFill="1" applyBorder="1" applyAlignment="1">
      <alignment horizontal="left" vertical="center"/>
    </xf>
    <xf numFmtId="168" fontId="8" fillId="0" borderId="0" xfId="1" applyNumberFormat="1" applyFont="1" applyFill="1" applyBorder="1" applyAlignment="1">
      <alignment horizontal="left" vertical="center"/>
    </xf>
    <xf numFmtId="168" fontId="13" fillId="0" borderId="12" xfId="1" applyNumberFormat="1" applyFont="1" applyFill="1" applyBorder="1" applyAlignment="1">
      <alignment horizontal="left" vertical="center"/>
    </xf>
    <xf numFmtId="168" fontId="13" fillId="0" borderId="7" xfId="1" applyNumberFormat="1" applyFont="1" applyFill="1" applyBorder="1" applyAlignment="1">
      <alignment horizontal="left" vertical="center"/>
    </xf>
    <xf numFmtId="168" fontId="13" fillId="5" borderId="13" xfId="1" applyNumberFormat="1" applyFont="1" applyFill="1" applyBorder="1" applyAlignment="1">
      <alignment horizontal="left" vertical="center"/>
    </xf>
    <xf numFmtId="168" fontId="13" fillId="0" borderId="75" xfId="1" applyNumberFormat="1" applyFont="1" applyFill="1" applyBorder="1" applyAlignment="1">
      <alignment horizontal="left" vertical="center"/>
    </xf>
    <xf numFmtId="168" fontId="13" fillId="0" borderId="69" xfId="1" applyNumberFormat="1" applyFont="1" applyFill="1" applyBorder="1" applyAlignment="1">
      <alignment horizontal="left" vertical="center"/>
    </xf>
    <xf numFmtId="168" fontId="16" fillId="0" borderId="14" xfId="1" applyNumberFormat="1" applyFont="1" applyFill="1" applyBorder="1" applyAlignment="1">
      <alignment horizontal="left" vertical="center"/>
    </xf>
    <xf numFmtId="168" fontId="16" fillId="0" borderId="15" xfId="1" applyNumberFormat="1" applyFont="1" applyFill="1" applyBorder="1" applyAlignment="1">
      <alignment horizontal="left" vertical="center"/>
    </xf>
    <xf numFmtId="168" fontId="16" fillId="5" borderId="72" xfId="1" applyNumberFormat="1" applyFont="1" applyFill="1" applyBorder="1" applyAlignment="1">
      <alignment horizontal="left" vertical="center"/>
    </xf>
    <xf numFmtId="168" fontId="16" fillId="0" borderId="74" xfId="1" applyNumberFormat="1" applyFont="1" applyFill="1" applyBorder="1" applyAlignment="1">
      <alignment horizontal="left" vertical="center"/>
    </xf>
    <xf numFmtId="168" fontId="16" fillId="0" borderId="59" xfId="1" applyNumberFormat="1" applyFont="1" applyFill="1" applyBorder="1" applyAlignment="1">
      <alignment horizontal="left" vertical="center"/>
    </xf>
    <xf numFmtId="168" fontId="16" fillId="5" borderId="73" xfId="1" applyNumberFormat="1" applyFont="1" applyFill="1" applyBorder="1" applyAlignment="1">
      <alignment horizontal="left" vertical="center"/>
    </xf>
    <xf numFmtId="168" fontId="16" fillId="0" borderId="76" xfId="1" applyNumberFormat="1" applyFont="1" applyFill="1" applyBorder="1" applyAlignment="1">
      <alignment horizontal="left" vertical="center"/>
    </xf>
    <xf numFmtId="168" fontId="16" fillId="0" borderId="0" xfId="1" applyNumberFormat="1" applyFont="1" applyFill="1" applyBorder="1" applyAlignment="1">
      <alignment horizontal="left" vertical="center"/>
    </xf>
    <xf numFmtId="168" fontId="16" fillId="0" borderId="4" xfId="1" applyNumberFormat="1" applyFont="1" applyFill="1" applyBorder="1" applyAlignment="1">
      <alignment horizontal="left" vertical="center"/>
    </xf>
    <xf numFmtId="168" fontId="16" fillId="0" borderId="7" xfId="1" applyNumberFormat="1" applyFont="1" applyFill="1" applyBorder="1" applyAlignment="1">
      <alignment horizontal="left" vertical="center"/>
    </xf>
    <xf numFmtId="168" fontId="16" fillId="5" borderId="13" xfId="1" applyNumberFormat="1" applyFont="1" applyFill="1" applyBorder="1" applyAlignment="1">
      <alignment horizontal="left" vertical="center"/>
    </xf>
    <xf numFmtId="166" fontId="2" fillId="5" borderId="70" xfId="1" applyNumberFormat="1" applyFont="1" applyFill="1" applyBorder="1" applyAlignment="1">
      <alignment vertical="center"/>
    </xf>
    <xf numFmtId="166" fontId="2" fillId="5" borderId="4" xfId="1" applyNumberFormat="1" applyFont="1" applyFill="1" applyBorder="1" applyAlignment="1">
      <alignment vertical="center"/>
    </xf>
    <xf numFmtId="166" fontId="3" fillId="0" borderId="7" xfId="1" applyNumberFormat="1" applyFont="1" applyFill="1" applyBorder="1" applyAlignment="1">
      <alignment vertical="center"/>
    </xf>
    <xf numFmtId="166" fontId="3" fillId="5" borderId="13" xfId="1" applyNumberFormat="1" applyFont="1" applyFill="1" applyBorder="1" applyAlignment="1">
      <alignment vertical="center"/>
    </xf>
    <xf numFmtId="0" fontId="44" fillId="0" borderId="0" xfId="0" applyFont="1" applyFill="1" applyAlignment="1">
      <alignment horizontal="center" readingOrder="2"/>
    </xf>
    <xf numFmtId="0" fontId="72" fillId="0" borderId="0" xfId="0" applyFont="1" applyFill="1" applyAlignment="1">
      <alignment horizontal="center" vertical="top" wrapText="1" readingOrder="1"/>
    </xf>
    <xf numFmtId="0" fontId="17" fillId="0" borderId="0" xfId="0" applyFont="1" applyFill="1" applyAlignment="1">
      <alignment horizontal="center" vertical="center" wrapText="1" readingOrder="2"/>
    </xf>
    <xf numFmtId="0" fontId="38" fillId="0" borderId="0" xfId="0" applyFont="1" applyFill="1" applyAlignment="1">
      <alignment horizontal="left" vertical="center" wrapText="1" readingOrder="1"/>
    </xf>
    <xf numFmtId="0" fontId="117" fillId="0" borderId="0" xfId="0" applyFont="1" applyFill="1" applyAlignment="1">
      <alignment horizontal="right" vertical="center" wrapText="1" readingOrder="1"/>
    </xf>
    <xf numFmtId="0" fontId="5" fillId="0" borderId="0" xfId="0" applyFont="1" applyFill="1" applyAlignment="1">
      <alignment horizontal="left" vertical="center" wrapText="1" readingOrder="1"/>
    </xf>
    <xf numFmtId="0" fontId="38" fillId="0" borderId="0" xfId="0" applyFont="1" applyFill="1" applyAlignment="1">
      <alignment horizontal="center" vertical="top" wrapText="1" readingOrder="1"/>
    </xf>
    <xf numFmtId="0" fontId="38" fillId="0" borderId="0" xfId="0" applyFont="1" applyFill="1" applyAlignment="1">
      <alignment horizontal="center" vertical="center" wrapText="1" readingOrder="2"/>
    </xf>
    <xf numFmtId="0" fontId="0" fillId="0" borderId="0" xfId="0" applyFill="1" applyAlignment="1">
      <alignment horizontal="center" readingOrder="2"/>
    </xf>
    <xf numFmtId="0" fontId="45" fillId="0" borderId="0" xfId="0" applyFont="1" applyFill="1" applyBorder="1" applyAlignment="1">
      <alignment horizontal="center" vertical="center"/>
    </xf>
    <xf numFmtId="0" fontId="45" fillId="0" borderId="0" xfId="0" applyFont="1" applyFill="1" applyAlignment="1">
      <alignment vertical="center"/>
    </xf>
    <xf numFmtId="0" fontId="7" fillId="0" borderId="0" xfId="0" applyFont="1" applyFill="1" applyBorder="1" applyAlignment="1">
      <alignment horizontal="center" vertical="center" readingOrder="2"/>
    </xf>
    <xf numFmtId="0" fontId="0" fillId="2" borderId="0" xfId="0" applyFill="1" applyAlignment="1">
      <alignment horizontal="center"/>
    </xf>
    <xf numFmtId="0" fontId="0" fillId="2" borderId="0" xfId="0" applyFill="1" applyAlignment="1">
      <alignment horizontal="center" readingOrder="2"/>
    </xf>
    <xf numFmtId="0" fontId="45" fillId="2" borderId="0" xfId="0" applyFont="1" applyFill="1" applyBorder="1" applyAlignment="1">
      <alignment horizontal="center" vertical="center"/>
    </xf>
    <xf numFmtId="0" fontId="45" fillId="2" borderId="0" xfId="0" applyFont="1" applyFill="1" applyAlignment="1">
      <alignment vertical="center"/>
    </xf>
    <xf numFmtId="0" fontId="7" fillId="2" borderId="0" xfId="0" applyFont="1" applyFill="1" applyBorder="1" applyAlignment="1">
      <alignment horizontal="center" vertical="center" readingOrder="2"/>
    </xf>
    <xf numFmtId="0" fontId="45" fillId="2" borderId="0" xfId="0" applyFont="1" applyFill="1" applyAlignment="1">
      <alignment vertical="center" wrapText="1"/>
    </xf>
    <xf numFmtId="43" fontId="37" fillId="0" borderId="0" xfId="1" applyNumberFormat="1" applyFont="1" applyFill="1" applyAlignment="1">
      <alignment horizontal="center" readingOrder="2"/>
    </xf>
    <xf numFmtId="0" fontId="45" fillId="0" borderId="0" xfId="0" applyFont="1" applyFill="1" applyBorder="1" applyAlignment="1">
      <alignment horizontal="right" vertical="center" wrapText="1" readingOrder="2"/>
    </xf>
    <xf numFmtId="0" fontId="35" fillId="0" borderId="22" xfId="0" applyNumberFormat="1" applyFont="1" applyFill="1" applyBorder="1" applyAlignment="1">
      <alignment vertical="center"/>
    </xf>
    <xf numFmtId="0" fontId="0" fillId="0" borderId="0" xfId="0" applyFill="1" applyAlignment="1">
      <alignment horizontal="center" vertical="top"/>
    </xf>
    <xf numFmtId="43" fontId="37" fillId="0" borderId="0" xfId="1" applyNumberFormat="1" applyFont="1" applyFill="1" applyAlignment="1">
      <alignment horizontal="center" vertical="top" readingOrder="2"/>
    </xf>
    <xf numFmtId="0" fontId="0" fillId="0" borderId="0" xfId="0" applyFill="1" applyAlignment="1">
      <alignment horizontal="center" vertical="top" readingOrder="2"/>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74" fillId="0" borderId="0" xfId="0" applyFont="1" applyFill="1" applyAlignment="1">
      <alignment horizontal="right" vertical="center" wrapText="1"/>
    </xf>
    <xf numFmtId="0" fontId="0" fillId="0" borderId="0" xfId="0" applyFill="1" applyAlignment="1">
      <alignment readingOrder="2"/>
    </xf>
    <xf numFmtId="0" fontId="72" fillId="0" borderId="0" xfId="0" applyFont="1" applyFill="1" applyAlignment="1">
      <alignment horizontal="center" vertical="center" wrapText="1" readingOrder="1"/>
    </xf>
    <xf numFmtId="0" fontId="7" fillId="0" borderId="0" xfId="0" applyFont="1" applyFill="1" applyAlignment="1">
      <alignment horizontal="center" vertical="center" wrapText="1" readingOrder="2"/>
    </xf>
    <xf numFmtId="0" fontId="118" fillId="0" borderId="0" xfId="0" applyFont="1" applyFill="1" applyAlignment="1">
      <alignment horizontal="center" vertical="center" wrapText="1" readingOrder="2"/>
    </xf>
    <xf numFmtId="0" fontId="44" fillId="0" borderId="0" xfId="0" applyFont="1" applyFill="1" applyAlignment="1">
      <alignment horizontal="center" vertical="center" readingOrder="2"/>
    </xf>
    <xf numFmtId="0" fontId="112" fillId="0" borderId="0" xfId="0" applyFont="1" applyFill="1" applyAlignment="1">
      <alignment horizontal="center" vertical="center"/>
    </xf>
    <xf numFmtId="0" fontId="45" fillId="0" borderId="0" xfId="0" applyFont="1" applyFill="1" applyAlignment="1">
      <alignment horizontal="center" vertical="center" wrapText="1" readingOrder="2"/>
    </xf>
    <xf numFmtId="0" fontId="105" fillId="0" borderId="0" xfId="2" applyFont="1" applyAlignment="1">
      <alignment vertical="center" wrapText="1"/>
    </xf>
    <xf numFmtId="0" fontId="3" fillId="0" borderId="0" xfId="2" applyFont="1" applyAlignment="1">
      <alignment vertical="center" wrapText="1"/>
    </xf>
    <xf numFmtId="0" fontId="45" fillId="0" borderId="0" xfId="2" applyFont="1" applyBorder="1" applyAlignment="1">
      <alignment horizontal="center" vertical="center"/>
    </xf>
    <xf numFmtId="0" fontId="39" fillId="0" borderId="0" xfId="0" applyFont="1" applyAlignment="1">
      <alignment horizontal="right"/>
    </xf>
    <xf numFmtId="0" fontId="54" fillId="0" borderId="0" xfId="0" applyFont="1" applyAlignment="1">
      <alignment horizontal="right"/>
    </xf>
    <xf numFmtId="0" fontId="120" fillId="0" borderId="0" xfId="0" applyFont="1"/>
    <xf numFmtId="0" fontId="54" fillId="0" borderId="0" xfId="0" applyFont="1"/>
    <xf numFmtId="0" fontId="0" fillId="0" borderId="0" xfId="0" applyFill="1" applyAlignment="1">
      <alignment horizontal="left" vertical="top" wrapText="1"/>
    </xf>
    <xf numFmtId="0" fontId="40" fillId="0" borderId="0" xfId="4" applyAlignment="1">
      <alignment horizontal="center" vertical="center"/>
    </xf>
    <xf numFmtId="0" fontId="0" fillId="0" borderId="0" xfId="0" applyBorder="1" applyAlignment="1">
      <alignment horizontal="center" vertical="center" wrapText="1"/>
    </xf>
    <xf numFmtId="10" fontId="19" fillId="0" borderId="27" xfId="0" applyNumberFormat="1" applyFont="1" applyFill="1" applyBorder="1" applyAlignment="1">
      <alignment horizontal="right" vertical="center" readingOrder="1"/>
    </xf>
    <xf numFmtId="10" fontId="19" fillId="0" borderId="22" xfId="0" applyNumberFormat="1" applyFont="1" applyFill="1" applyBorder="1" applyAlignment="1">
      <alignment horizontal="right" vertical="center" readingOrder="1"/>
    </xf>
    <xf numFmtId="10" fontId="19" fillId="0" borderId="25" xfId="0" applyNumberFormat="1" applyFont="1" applyFill="1" applyBorder="1" applyAlignment="1">
      <alignment horizontal="right" vertical="center" readingOrder="1"/>
    </xf>
    <xf numFmtId="10" fontId="19" fillId="0" borderId="21" xfId="0" applyNumberFormat="1" applyFont="1" applyFill="1" applyBorder="1" applyAlignment="1">
      <alignment horizontal="right" vertical="center" readingOrder="1"/>
    </xf>
    <xf numFmtId="10" fontId="19" fillId="0" borderId="35" xfId="0" applyNumberFormat="1" applyFont="1" applyFill="1" applyBorder="1" applyAlignment="1">
      <alignment horizontal="right" vertical="center" readingOrder="1"/>
    </xf>
    <xf numFmtId="10" fontId="19" fillId="0" borderId="56" xfId="0" applyNumberFormat="1" applyFont="1" applyFill="1" applyBorder="1" applyAlignment="1">
      <alignment horizontal="right" vertical="center" readingOrder="1"/>
    </xf>
    <xf numFmtId="10" fontId="19" fillId="0" borderId="27" xfId="1" applyNumberFormat="1" applyFont="1" applyFill="1" applyBorder="1" applyAlignment="1">
      <alignment horizontal="right" vertical="center" readingOrder="1"/>
    </xf>
    <xf numFmtId="9" fontId="37" fillId="0" borderId="35" xfId="0" applyNumberFormat="1" applyFont="1" applyBorder="1" applyAlignment="1">
      <alignment vertical="center"/>
    </xf>
    <xf numFmtId="0" fontId="119" fillId="5" borderId="0" xfId="0" applyFont="1" applyFill="1" applyAlignment="1">
      <alignment vertical="center" wrapText="1"/>
    </xf>
    <xf numFmtId="0" fontId="119" fillId="0" borderId="0" xfId="0" applyFont="1" applyFill="1" applyAlignment="1">
      <alignment vertical="center" wrapText="1"/>
    </xf>
    <xf numFmtId="0" fontId="121" fillId="0" borderId="0" xfId="0" applyFont="1" applyFill="1" applyAlignment="1">
      <alignment horizontal="left" vertical="center" wrapText="1" readingOrder="1"/>
    </xf>
    <xf numFmtId="0" fontId="121" fillId="0" borderId="0" xfId="0" applyFont="1" applyFill="1" applyAlignment="1">
      <alignment vertical="center" wrapText="1"/>
    </xf>
    <xf numFmtId="0" fontId="121" fillId="5" borderId="0" xfId="0" applyFont="1" applyFill="1" applyAlignment="1">
      <alignment horizontal="left" vertical="center" wrapText="1" readingOrder="1"/>
    </xf>
    <xf numFmtId="0" fontId="45" fillId="5" borderId="0" xfId="0" applyFont="1" applyFill="1" applyAlignment="1">
      <alignment horizontal="left" vertical="center" wrapText="1" readingOrder="1"/>
    </xf>
    <xf numFmtId="0" fontId="121" fillId="5" borderId="0" xfId="0" applyFont="1" applyFill="1" applyAlignment="1">
      <alignment horizontal="right" vertical="center" wrapText="1" readingOrder="1"/>
    </xf>
    <xf numFmtId="0" fontId="121" fillId="0" borderId="0" xfId="0" applyFont="1" applyFill="1" applyAlignment="1">
      <alignment horizontal="right" vertical="center" wrapText="1" readingOrder="1"/>
    </xf>
    <xf numFmtId="0" fontId="122" fillId="0" borderId="0" xfId="0" applyFont="1" applyAlignment="1">
      <alignment vertical="center" wrapText="1"/>
    </xf>
    <xf numFmtId="0" fontId="0" fillId="5" borderId="70" xfId="0" applyFill="1" applyBorder="1" applyAlignment="1">
      <alignment horizontal="center" vertical="center" wrapText="1"/>
    </xf>
    <xf numFmtId="0" fontId="0" fillId="5" borderId="71" xfId="0" applyFill="1" applyBorder="1" applyAlignment="1">
      <alignment horizontal="center" vertical="center" wrapText="1"/>
    </xf>
    <xf numFmtId="0" fontId="2" fillId="5" borderId="70" xfId="0" applyFont="1" applyFill="1" applyBorder="1" applyAlignment="1">
      <alignment horizontal="center" vertical="center" wrapText="1"/>
    </xf>
    <xf numFmtId="0" fontId="2" fillId="5" borderId="71" xfId="0" applyFont="1" applyFill="1" applyBorder="1" applyAlignment="1">
      <alignment horizontal="center" vertical="center" wrapText="1"/>
    </xf>
    <xf numFmtId="0" fontId="80" fillId="5" borderId="89" xfId="0" applyFont="1" applyFill="1" applyBorder="1" applyAlignment="1">
      <alignment horizontal="center" vertical="center" wrapText="1"/>
    </xf>
    <xf numFmtId="0" fontId="44" fillId="0" borderId="10" xfId="0" applyFont="1" applyBorder="1" applyAlignment="1">
      <alignment horizontal="right" vertical="center" wrapText="1"/>
    </xf>
    <xf numFmtId="0" fontId="44" fillId="0" borderId="58" xfId="0" applyFont="1" applyFill="1" applyBorder="1" applyAlignment="1">
      <alignment horizontal="center" vertical="center"/>
    </xf>
    <xf numFmtId="0" fontId="44" fillId="0" borderId="9" xfId="0" applyFont="1" applyBorder="1" applyAlignment="1">
      <alignment horizontal="left" vertical="center" wrapText="1"/>
    </xf>
    <xf numFmtId="164" fontId="2" fillId="0" borderId="10" xfId="1" applyNumberFormat="1" applyFont="1" applyBorder="1" applyAlignment="1">
      <alignment horizontal="left" vertical="center"/>
    </xf>
    <xf numFmtId="0" fontId="44" fillId="0" borderId="0" xfId="0" applyFont="1" applyBorder="1" applyAlignment="1">
      <alignment horizontal="left" vertical="center" wrapText="1"/>
    </xf>
    <xf numFmtId="0" fontId="44" fillId="0" borderId="92" xfId="0" applyFont="1" applyFill="1" applyBorder="1" applyAlignment="1">
      <alignment horizontal="center" vertical="center"/>
    </xf>
    <xf numFmtId="0" fontId="44" fillId="0" borderId="93" xfId="0" applyFont="1" applyBorder="1" applyAlignment="1">
      <alignment horizontal="right" vertical="center" wrapText="1"/>
    </xf>
    <xf numFmtId="0" fontId="45" fillId="0" borderId="5" xfId="0" applyFont="1" applyBorder="1" applyAlignment="1">
      <alignment horizontal="right" vertical="center" wrapText="1" readingOrder="2"/>
    </xf>
    <xf numFmtId="0" fontId="45" fillId="0" borderId="7" xfId="0" applyFont="1" applyBorder="1" applyAlignment="1">
      <alignment horizontal="left" vertical="center" wrapText="1"/>
    </xf>
    <xf numFmtId="0" fontId="45" fillId="0" borderId="94" xfId="0" applyFont="1" applyBorder="1" applyAlignment="1">
      <alignment horizontal="left" vertical="center" wrapText="1"/>
    </xf>
    <xf numFmtId="0" fontId="45" fillId="0" borderId="95" xfId="0" applyFont="1" applyBorder="1" applyAlignment="1">
      <alignment horizontal="left" vertical="center" wrapText="1"/>
    </xf>
    <xf numFmtId="164" fontId="2" fillId="0" borderId="9" xfId="1" applyNumberFormat="1" applyFont="1" applyBorder="1" applyAlignment="1">
      <alignment horizontal="left" vertical="center"/>
    </xf>
    <xf numFmtId="0" fontId="45" fillId="0" borderId="96" xfId="0" applyFont="1" applyBorder="1" applyAlignment="1">
      <alignment horizontal="left" vertical="center" wrapText="1"/>
    </xf>
    <xf numFmtId="166" fontId="2" fillId="0" borderId="10" xfId="1" applyNumberFormat="1" applyFont="1" applyBorder="1" applyAlignment="1">
      <alignment vertical="center"/>
    </xf>
    <xf numFmtId="166" fontId="16" fillId="0" borderId="9" xfId="1" applyNumberFormat="1" applyFont="1" applyFill="1" applyBorder="1" applyAlignment="1">
      <alignment vertical="center"/>
    </xf>
    <xf numFmtId="0" fontId="20" fillId="0" borderId="0" xfId="0" applyFont="1" applyFill="1" applyAlignment="1">
      <alignment horizontal="left" vertical="center" wrapText="1" readingOrder="1"/>
    </xf>
    <xf numFmtId="0" fontId="20" fillId="0" borderId="0" xfId="0" applyFont="1" applyFill="1" applyAlignment="1">
      <alignment horizontal="right" vertical="center" wrapText="1" readingOrder="2"/>
    </xf>
    <xf numFmtId="0" fontId="20" fillId="0" borderId="0" xfId="0" applyFont="1" applyFill="1" applyAlignment="1">
      <alignment horizontal="right" vertical="center" wrapText="1" readingOrder="1"/>
    </xf>
    <xf numFmtId="0" fontId="5" fillId="0" borderId="0" xfId="0" applyFont="1" applyBorder="1" applyAlignment="1">
      <alignment horizontal="left" vertical="center" readingOrder="1"/>
    </xf>
    <xf numFmtId="0" fontId="5" fillId="0" borderId="0" xfId="0" applyFont="1" applyBorder="1" applyAlignment="1">
      <alignment horizontal="center" vertical="center" readingOrder="1"/>
    </xf>
    <xf numFmtId="0" fontId="37" fillId="0" borderId="0" xfId="0" applyFont="1" applyFill="1" applyAlignment="1">
      <alignment horizontal="center" vertical="top"/>
    </xf>
    <xf numFmtId="0" fontId="37" fillId="0" borderId="0" xfId="0" applyFont="1" applyAlignment="1">
      <alignment horizontal="center" vertical="center" readingOrder="2"/>
    </xf>
    <xf numFmtId="9" fontId="0" fillId="0" borderId="0" xfId="0" applyNumberFormat="1"/>
    <xf numFmtId="0" fontId="108" fillId="0" borderId="45" xfId="0" applyFont="1" applyFill="1" applyBorder="1" applyAlignment="1">
      <alignment horizontal="right" vertical="center" wrapText="1" readingOrder="2"/>
    </xf>
    <xf numFmtId="3" fontId="0" fillId="0" borderId="0" xfId="0" applyNumberFormat="1" applyAlignment="1">
      <alignment vertical="center"/>
    </xf>
    <xf numFmtId="0" fontId="0" fillId="0" borderId="40" xfId="0" applyBorder="1" applyAlignment="1">
      <alignment horizontal="center" vertical="center"/>
    </xf>
    <xf numFmtId="0" fontId="0" fillId="0" borderId="28" xfId="0" applyBorder="1" applyAlignment="1">
      <alignment horizontal="center" vertical="center"/>
    </xf>
    <xf numFmtId="0" fontId="0" fillId="0" borderId="39" xfId="0" applyBorder="1" applyAlignment="1">
      <alignment horizontal="center" vertical="center" readingOrder="2"/>
    </xf>
    <xf numFmtId="0" fontId="0" fillId="5" borderId="38" xfId="0" applyFill="1" applyBorder="1" applyAlignment="1">
      <alignment horizontal="center" vertical="center"/>
    </xf>
    <xf numFmtId="2" fontId="9" fillId="0" borderId="9" xfId="1" applyNumberFormat="1" applyFont="1" applyBorder="1" applyAlignment="1">
      <alignment horizontal="left" vertical="center"/>
    </xf>
    <xf numFmtId="2" fontId="13" fillId="0" borderId="75" xfId="1" applyNumberFormat="1" applyFont="1" applyFill="1" applyBorder="1" applyAlignment="1">
      <alignment horizontal="left" vertical="center"/>
    </xf>
    <xf numFmtId="2" fontId="16" fillId="0" borderId="0" xfId="1" applyNumberFormat="1" applyFont="1" applyFill="1" applyBorder="1" applyAlignment="1">
      <alignment horizontal="right" vertical="center"/>
    </xf>
    <xf numFmtId="166" fontId="9" fillId="0" borderId="10" xfId="1" applyNumberFormat="1" applyFont="1" applyBorder="1" applyAlignment="1">
      <alignment horizontal="right" vertical="center"/>
    </xf>
    <xf numFmtId="166" fontId="9" fillId="0" borderId="9" xfId="1" applyNumberFormat="1" applyFont="1" applyBorder="1" applyAlignment="1">
      <alignment horizontal="right" vertical="center"/>
    </xf>
    <xf numFmtId="166" fontId="9" fillId="5" borderId="11" xfId="1" applyNumberFormat="1" applyFont="1" applyFill="1" applyBorder="1" applyAlignment="1">
      <alignment horizontal="right" vertical="center"/>
    </xf>
    <xf numFmtId="166" fontId="8" fillId="0" borderId="10" xfId="1" applyNumberFormat="1" applyFont="1" applyFill="1" applyBorder="1" applyAlignment="1">
      <alignment horizontal="right" vertical="center"/>
    </xf>
    <xf numFmtId="166" fontId="8" fillId="0" borderId="9" xfId="1" applyNumberFormat="1" applyFont="1" applyFill="1" applyBorder="1" applyAlignment="1">
      <alignment horizontal="right" vertical="center"/>
    </xf>
    <xf numFmtId="166" fontId="8" fillId="0" borderId="78" xfId="1" applyNumberFormat="1" applyFont="1" applyFill="1" applyBorder="1" applyAlignment="1">
      <alignment horizontal="right"/>
    </xf>
    <xf numFmtId="166" fontId="8" fillId="0" borderId="79" xfId="1" applyNumberFormat="1" applyFont="1" applyFill="1" applyBorder="1" applyAlignment="1">
      <alignment horizontal="right"/>
    </xf>
    <xf numFmtId="166" fontId="9" fillId="5" borderId="80" xfId="1" applyNumberFormat="1" applyFont="1" applyFill="1" applyBorder="1" applyAlignment="1">
      <alignment horizontal="right" vertical="center"/>
    </xf>
    <xf numFmtId="166" fontId="8" fillId="0" borderId="82" xfId="1" applyNumberFormat="1" applyFont="1" applyFill="1" applyBorder="1" applyAlignment="1">
      <alignment horizontal="right" vertical="center"/>
    </xf>
    <xf numFmtId="166" fontId="8" fillId="0" borderId="83" xfId="1" applyNumberFormat="1" applyFont="1" applyFill="1" applyBorder="1" applyAlignment="1">
      <alignment horizontal="right" vertical="center"/>
    </xf>
    <xf numFmtId="166" fontId="9" fillId="5" borderId="84" xfId="1" applyNumberFormat="1" applyFont="1" applyFill="1" applyBorder="1" applyAlignment="1">
      <alignment horizontal="right" vertical="center"/>
    </xf>
    <xf numFmtId="166" fontId="8" fillId="0" borderId="3" xfId="1" applyNumberFormat="1" applyFont="1" applyFill="1" applyBorder="1" applyAlignment="1">
      <alignment horizontal="right" vertical="center"/>
    </xf>
    <xf numFmtId="166" fontId="8" fillId="0" borderId="0" xfId="1" applyNumberFormat="1" applyFont="1" applyFill="1" applyBorder="1" applyAlignment="1">
      <alignment horizontal="right" vertical="center"/>
    </xf>
    <xf numFmtId="166" fontId="13" fillId="0" borderId="12" xfId="1" applyNumberFormat="1" applyFont="1" applyFill="1" applyBorder="1" applyAlignment="1">
      <alignment horizontal="right" vertical="center"/>
    </xf>
    <xf numFmtId="166" fontId="13" fillId="0" borderId="7" xfId="1" applyNumberFormat="1" applyFont="1" applyFill="1" applyBorder="1" applyAlignment="1">
      <alignment horizontal="right" vertical="center"/>
    </xf>
    <xf numFmtId="166" fontId="13" fillId="5" borderId="13" xfId="1" applyNumberFormat="1" applyFont="1" applyFill="1" applyBorder="1" applyAlignment="1">
      <alignment horizontal="right" vertical="center"/>
    </xf>
    <xf numFmtId="169" fontId="16" fillId="0" borderId="0" xfId="1" applyNumberFormat="1" applyFont="1" applyFill="1" applyBorder="1" applyAlignment="1">
      <alignment horizontal="right" vertical="center"/>
    </xf>
    <xf numFmtId="169" fontId="16" fillId="0" borderId="7" xfId="1" applyNumberFormat="1" applyFont="1" applyFill="1" applyBorder="1" applyAlignment="1">
      <alignment horizontal="right" vertical="center"/>
    </xf>
    <xf numFmtId="166" fontId="13" fillId="0" borderId="75" xfId="1" applyNumberFormat="1" applyFont="1" applyFill="1" applyBorder="1" applyAlignment="1">
      <alignment horizontal="left" vertical="center"/>
    </xf>
    <xf numFmtId="166" fontId="16" fillId="0" borderId="15" xfId="1" applyNumberFormat="1" applyFont="1" applyFill="1" applyBorder="1" applyAlignment="1">
      <alignment horizontal="right" vertical="center"/>
    </xf>
    <xf numFmtId="166" fontId="16" fillId="0" borderId="59" xfId="1" applyNumberFormat="1" applyFont="1" applyFill="1" applyBorder="1" applyAlignment="1">
      <alignment horizontal="right" vertical="center"/>
    </xf>
    <xf numFmtId="166" fontId="16" fillId="0" borderId="0" xfId="1" applyNumberFormat="1" applyFont="1" applyFill="1" applyBorder="1" applyAlignment="1">
      <alignment horizontal="right" vertical="center"/>
    </xf>
    <xf numFmtId="166" fontId="16" fillId="0" borderId="7" xfId="1" applyNumberFormat="1" applyFont="1" applyFill="1" applyBorder="1" applyAlignment="1">
      <alignment horizontal="right" vertical="center"/>
    </xf>
    <xf numFmtId="166" fontId="13" fillId="0" borderId="75" xfId="1" applyNumberFormat="1" applyFont="1" applyFill="1" applyBorder="1" applyAlignment="1">
      <alignment horizontal="right" vertical="center"/>
    </xf>
    <xf numFmtId="166" fontId="16" fillId="0" borderId="9" xfId="1" applyNumberFormat="1" applyFont="1" applyFill="1" applyBorder="1" applyAlignment="1">
      <alignment horizontal="right" vertical="center"/>
    </xf>
    <xf numFmtId="166" fontId="3" fillId="0" borderId="7" xfId="1" applyNumberFormat="1" applyFont="1" applyFill="1" applyBorder="1" applyAlignment="1">
      <alignment horizontal="right" vertical="center"/>
    </xf>
    <xf numFmtId="0" fontId="0" fillId="5" borderId="37" xfId="0" applyFill="1" applyBorder="1" applyAlignment="1">
      <alignment vertical="center"/>
    </xf>
    <xf numFmtId="0" fontId="0" fillId="5" borderId="39" xfId="0" applyFill="1" applyBorder="1" applyAlignment="1">
      <alignment vertical="center"/>
    </xf>
    <xf numFmtId="10" fontId="19" fillId="0" borderId="27" xfId="3" applyNumberFormat="1" applyFont="1" applyFill="1" applyBorder="1" applyAlignment="1">
      <alignment horizontal="right" vertical="center" readingOrder="1"/>
    </xf>
    <xf numFmtId="10" fontId="0" fillId="0" borderId="43" xfId="0" applyNumberFormat="1" applyFont="1" applyBorder="1" applyAlignment="1">
      <alignment vertical="center"/>
    </xf>
    <xf numFmtId="0" fontId="10" fillId="5" borderId="41" xfId="0" applyFont="1" applyFill="1" applyBorder="1" applyAlignment="1">
      <alignment horizontal="center" vertical="center" readingOrder="1"/>
    </xf>
    <xf numFmtId="0" fontId="10" fillId="5" borderId="2" xfId="0" applyFont="1" applyFill="1" applyBorder="1" applyAlignment="1">
      <alignment horizontal="center" vertical="center" readingOrder="1"/>
    </xf>
    <xf numFmtId="0" fontId="65" fillId="5" borderId="41" xfId="0" applyFont="1" applyFill="1" applyBorder="1" applyAlignment="1">
      <alignment horizontal="center" vertical="center" readingOrder="2"/>
    </xf>
    <xf numFmtId="0" fontId="65" fillId="5" borderId="2" xfId="0" applyFont="1" applyFill="1" applyBorder="1" applyAlignment="1">
      <alignment horizontal="center" vertical="center" readingOrder="2"/>
    </xf>
    <xf numFmtId="0" fontId="10" fillId="4" borderId="47" xfId="0" applyFont="1" applyFill="1" applyBorder="1" applyAlignment="1">
      <alignment horizontal="center" vertical="center" readingOrder="1"/>
    </xf>
    <xf numFmtId="0" fontId="10" fillId="4" borderId="49" xfId="0" applyFont="1" applyFill="1" applyBorder="1" applyAlignment="1">
      <alignment horizontal="center" vertical="center" readingOrder="1"/>
    </xf>
    <xf numFmtId="0" fontId="20" fillId="5" borderId="29" xfId="0" applyFont="1" applyFill="1" applyBorder="1" applyAlignment="1">
      <alignment horizontal="center" vertical="center" wrapText="1" readingOrder="1"/>
    </xf>
    <xf numFmtId="0" fontId="20" fillId="5" borderId="45" xfId="0" applyFont="1" applyFill="1" applyBorder="1" applyAlignment="1">
      <alignment horizontal="center" vertical="center" wrapText="1" readingOrder="1"/>
    </xf>
    <xf numFmtId="0" fontId="20" fillId="5" borderId="28" xfId="0" applyFont="1" applyFill="1" applyBorder="1" applyAlignment="1">
      <alignment horizontal="center" vertical="center" wrapText="1" readingOrder="1"/>
    </xf>
    <xf numFmtId="0" fontId="20" fillId="5" borderId="44" xfId="0" applyFont="1" applyFill="1" applyBorder="1" applyAlignment="1">
      <alignment horizontal="center" vertical="center" wrapText="1" readingOrder="1"/>
    </xf>
    <xf numFmtId="0" fontId="20" fillId="5" borderId="65" xfId="0" applyFont="1" applyFill="1" applyBorder="1" applyAlignment="1">
      <alignment horizontal="center" vertical="center" wrapText="1" readingOrder="1"/>
    </xf>
    <xf numFmtId="0" fontId="20" fillId="5" borderId="42" xfId="0" applyFont="1" applyFill="1" applyBorder="1" applyAlignment="1">
      <alignment horizontal="center" vertical="center" wrapText="1" readingOrder="1"/>
    </xf>
    <xf numFmtId="0" fontId="40" fillId="0" borderId="0" xfId="4" applyAlignment="1">
      <alignment horizontal="center" vertical="center"/>
    </xf>
    <xf numFmtId="0" fontId="0" fillId="5" borderId="37" xfId="0" applyFill="1" applyBorder="1" applyAlignment="1">
      <alignment horizontal="center" vertical="center"/>
    </xf>
    <xf numFmtId="0" fontId="0" fillId="5" borderId="17" xfId="0" applyFill="1" applyBorder="1" applyAlignment="1">
      <alignment horizontal="center" vertical="center"/>
    </xf>
    <xf numFmtId="0" fontId="0" fillId="5" borderId="38" xfId="0" applyFill="1" applyBorder="1" applyAlignment="1">
      <alignment horizontal="center" vertical="center"/>
    </xf>
    <xf numFmtId="0" fontId="0" fillId="5" borderId="20" xfId="0" applyFill="1" applyBorder="1" applyAlignment="1">
      <alignment horizontal="center" vertical="center"/>
    </xf>
    <xf numFmtId="0" fontId="0" fillId="5" borderId="39" xfId="0" applyFill="1" applyBorder="1" applyAlignment="1">
      <alignment horizontal="center" vertical="center"/>
    </xf>
    <xf numFmtId="0" fontId="0" fillId="5" borderId="40" xfId="0" applyFill="1" applyBorder="1" applyAlignment="1">
      <alignment horizontal="center" vertical="center"/>
    </xf>
    <xf numFmtId="2" fontId="19" fillId="0" borderId="0" xfId="0" applyNumberFormat="1" applyFont="1" applyFill="1" applyBorder="1" applyAlignment="1">
      <alignment horizontal="right" vertical="center" wrapText="1" readingOrder="2"/>
    </xf>
    <xf numFmtId="0" fontId="3" fillId="0" borderId="0" xfId="0" applyFont="1" applyBorder="1" applyAlignment="1">
      <alignment horizontal="center" vertical="center" wrapText="1"/>
    </xf>
    <xf numFmtId="0" fontId="119" fillId="0" borderId="0" xfId="0" applyFont="1" applyBorder="1" applyAlignment="1">
      <alignment horizontal="center" vertical="center" wrapText="1"/>
    </xf>
    <xf numFmtId="0" fontId="20" fillId="5" borderId="17" xfId="0" applyFont="1" applyFill="1" applyBorder="1" applyAlignment="1">
      <alignment horizontal="center" vertical="center" wrapText="1" readingOrder="1"/>
    </xf>
    <xf numFmtId="0" fontId="20" fillId="5" borderId="20" xfId="0" applyFont="1" applyFill="1" applyBorder="1" applyAlignment="1">
      <alignment horizontal="center" vertical="center" wrapText="1" readingOrder="1"/>
    </xf>
    <xf numFmtId="0" fontId="20" fillId="5" borderId="23" xfId="0" applyFont="1" applyFill="1" applyBorder="1" applyAlignment="1">
      <alignment horizontal="center" vertical="center" wrapText="1" readingOrder="1"/>
    </xf>
    <xf numFmtId="0" fontId="20" fillId="5" borderId="18" xfId="0" applyFont="1" applyFill="1" applyBorder="1" applyAlignment="1">
      <alignment horizontal="center" vertical="center" readingOrder="1"/>
    </xf>
    <xf numFmtId="0" fontId="20" fillId="5" borderId="21" xfId="0" applyFont="1" applyFill="1" applyBorder="1" applyAlignment="1">
      <alignment horizontal="center" vertical="center" readingOrder="1"/>
    </xf>
    <xf numFmtId="0" fontId="20" fillId="5" borderId="24" xfId="0" applyFont="1" applyFill="1" applyBorder="1" applyAlignment="1">
      <alignment horizontal="center" vertical="center" readingOrder="1"/>
    </xf>
    <xf numFmtId="0" fontId="18" fillId="5" borderId="18" xfId="0" applyFont="1" applyFill="1" applyBorder="1" applyAlignment="1">
      <alignment horizontal="center" vertical="center" wrapText="1" readingOrder="1"/>
    </xf>
    <xf numFmtId="0" fontId="18" fillId="5" borderId="21" xfId="0" applyFont="1" applyFill="1" applyBorder="1" applyAlignment="1">
      <alignment horizontal="center" vertical="center" wrapText="1" readingOrder="1"/>
    </xf>
    <xf numFmtId="0" fontId="18" fillId="5" borderId="24" xfId="0" applyFont="1" applyFill="1" applyBorder="1" applyAlignment="1">
      <alignment horizontal="center" vertical="center" wrapText="1" readingOrder="1"/>
    </xf>
    <xf numFmtId="0" fontId="15" fillId="5" borderId="37" xfId="0" applyFont="1" applyFill="1" applyBorder="1" applyAlignment="1">
      <alignment horizontal="center" vertical="center" wrapText="1" readingOrder="1"/>
    </xf>
    <xf numFmtId="0" fontId="15" fillId="5" borderId="38" xfId="0" applyFont="1" applyFill="1" applyBorder="1" applyAlignment="1">
      <alignment horizontal="center" vertical="center" wrapText="1" readingOrder="1"/>
    </xf>
    <xf numFmtId="0" fontId="15" fillId="5" borderId="32" xfId="0" applyFont="1" applyFill="1" applyBorder="1" applyAlignment="1">
      <alignment horizontal="center" vertical="center" wrapText="1" readingOrder="1"/>
    </xf>
    <xf numFmtId="0" fontId="91" fillId="0" borderId="0" xfId="0" applyFont="1" applyAlignment="1">
      <alignment horizontal="left" vertical="center" wrapText="1" readingOrder="1"/>
    </xf>
    <xf numFmtId="0" fontId="93" fillId="0" borderId="0" xfId="0" applyFont="1" applyAlignment="1">
      <alignment horizontal="left" vertical="center" wrapText="1" readingOrder="1"/>
    </xf>
    <xf numFmtId="0" fontId="12" fillId="0" borderId="0" xfId="0" applyFont="1" applyFill="1" applyBorder="1" applyAlignment="1">
      <alignment horizontal="left" vertical="center" wrapText="1" readingOrder="1"/>
    </xf>
    <xf numFmtId="0" fontId="10" fillId="5" borderId="29" xfId="0" applyFont="1" applyFill="1" applyBorder="1" applyAlignment="1">
      <alignment horizontal="center" vertical="center" wrapText="1" readingOrder="1"/>
    </xf>
    <xf numFmtId="0" fontId="10" fillId="5" borderId="28" xfId="0" applyFont="1" applyFill="1" applyBorder="1" applyAlignment="1">
      <alignment horizontal="center" vertical="center" wrapText="1" readingOrder="1"/>
    </xf>
    <xf numFmtId="2" fontId="19" fillId="0" borderId="0" xfId="0" applyNumberFormat="1" applyFont="1" applyFill="1" applyBorder="1" applyAlignment="1">
      <alignment horizontal="right" vertical="center" readingOrder="2"/>
    </xf>
    <xf numFmtId="0" fontId="10" fillId="5" borderId="45" xfId="0" applyFont="1" applyFill="1" applyBorder="1" applyAlignment="1">
      <alignment horizontal="center" vertical="center" wrapText="1" readingOrder="1"/>
    </xf>
    <xf numFmtId="0" fontId="0" fillId="5" borderId="42" xfId="0" applyFill="1" applyBorder="1" applyAlignment="1">
      <alignment horizontal="center" vertical="center"/>
    </xf>
    <xf numFmtId="0" fontId="0" fillId="5" borderId="28" xfId="0" applyFill="1" applyBorder="1" applyAlignment="1">
      <alignment horizontal="center" vertical="center"/>
    </xf>
    <xf numFmtId="0" fontId="0" fillId="5" borderId="55" xfId="0" applyFill="1" applyBorder="1" applyAlignment="1">
      <alignment horizontal="center" vertical="center"/>
    </xf>
    <xf numFmtId="0" fontId="0" fillId="5" borderId="30" xfId="0" applyFill="1" applyBorder="1" applyAlignment="1">
      <alignment horizontal="center" vertical="center"/>
    </xf>
    <xf numFmtId="0" fontId="37" fillId="5" borderId="18" xfId="0" applyFont="1" applyFill="1" applyBorder="1" applyAlignment="1">
      <alignment horizontal="center" vertical="center"/>
    </xf>
    <xf numFmtId="0" fontId="37" fillId="5" borderId="21" xfId="0" applyFont="1" applyFill="1" applyBorder="1" applyAlignment="1">
      <alignment horizontal="center" vertical="center"/>
    </xf>
    <xf numFmtId="0" fontId="37" fillId="5" borderId="24" xfId="0" applyFont="1" applyFill="1" applyBorder="1" applyAlignment="1">
      <alignment horizontal="center" vertical="center"/>
    </xf>
    <xf numFmtId="0" fontId="37" fillId="5" borderId="19" xfId="0" applyFont="1" applyFill="1" applyBorder="1" applyAlignment="1">
      <alignment horizontal="center" vertical="center"/>
    </xf>
    <xf numFmtId="0" fontId="37" fillId="5" borderId="22" xfId="0" applyFont="1" applyFill="1" applyBorder="1" applyAlignment="1">
      <alignment horizontal="center" vertical="center"/>
    </xf>
    <xf numFmtId="0" fontId="37" fillId="5" borderId="54" xfId="0" applyFont="1" applyFill="1" applyBorder="1" applyAlignment="1">
      <alignment horizontal="center" vertical="center"/>
    </xf>
    <xf numFmtId="0" fontId="37" fillId="5" borderId="25" xfId="0" applyFont="1" applyFill="1" applyBorder="1" applyAlignment="1">
      <alignment horizontal="center" vertical="center"/>
    </xf>
    <xf numFmtId="0" fontId="37" fillId="5" borderId="37" xfId="0" applyFont="1" applyFill="1" applyBorder="1" applyAlignment="1">
      <alignment horizontal="center" vertical="center"/>
    </xf>
    <xf numFmtId="0" fontId="37" fillId="5" borderId="17" xfId="0" applyFont="1" applyFill="1" applyBorder="1" applyAlignment="1">
      <alignment horizontal="center" vertical="center"/>
    </xf>
    <xf numFmtId="0" fontId="37" fillId="5" borderId="38" xfId="0" applyFont="1" applyFill="1" applyBorder="1" applyAlignment="1">
      <alignment horizontal="center" vertical="center"/>
    </xf>
    <xf numFmtId="0" fontId="37" fillId="5" borderId="20" xfId="0" applyFont="1" applyFill="1" applyBorder="1" applyAlignment="1">
      <alignment horizontal="center" vertical="center"/>
    </xf>
    <xf numFmtId="0" fontId="37" fillId="5" borderId="39" xfId="0" applyFont="1" applyFill="1" applyBorder="1" applyAlignment="1">
      <alignment horizontal="center" vertical="center"/>
    </xf>
    <xf numFmtId="0" fontId="37" fillId="5" borderId="40" xfId="0" applyFont="1" applyFill="1" applyBorder="1" applyAlignment="1">
      <alignment horizontal="center" vertical="center"/>
    </xf>
    <xf numFmtId="0" fontId="0" fillId="5" borderId="32" xfId="0" applyFill="1" applyBorder="1" applyAlignment="1">
      <alignment horizontal="center" vertical="center"/>
    </xf>
    <xf numFmtId="0" fontId="37" fillId="5" borderId="29" xfId="0" applyFont="1" applyFill="1" applyBorder="1" applyAlignment="1">
      <alignment horizontal="center" vertical="center"/>
    </xf>
    <xf numFmtId="0" fontId="37" fillId="5" borderId="28"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6" xfId="0" applyFont="1" applyFill="1" applyBorder="1" applyAlignment="1">
      <alignment horizontal="center" vertical="center"/>
    </xf>
    <xf numFmtId="0" fontId="0" fillId="5" borderId="70" xfId="0" applyFill="1" applyBorder="1" applyAlignment="1">
      <alignment horizontal="center" vertical="center" wrapText="1"/>
    </xf>
    <xf numFmtId="0" fontId="0" fillId="5" borderId="71" xfId="0" applyFill="1" applyBorder="1" applyAlignment="1">
      <alignment horizontal="center" vertical="center" wrapText="1"/>
    </xf>
    <xf numFmtId="0" fontId="0" fillId="5" borderId="16" xfId="0" applyFill="1" applyBorder="1" applyAlignment="1">
      <alignment horizontal="center" vertical="center"/>
    </xf>
    <xf numFmtId="0" fontId="0" fillId="5" borderId="5" xfId="0" applyFill="1" applyBorder="1" applyAlignment="1">
      <alignment horizontal="center" vertical="center"/>
    </xf>
    <xf numFmtId="0" fontId="0" fillId="5" borderId="56" xfId="0" applyFill="1" applyBorder="1" applyAlignment="1">
      <alignment horizontal="center" vertical="center"/>
    </xf>
    <xf numFmtId="0" fontId="0" fillId="5" borderId="24" xfId="0" applyFill="1" applyBorder="1" applyAlignment="1">
      <alignment horizontal="center"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2" fillId="5" borderId="70" xfId="0" applyFont="1" applyFill="1" applyBorder="1" applyAlignment="1">
      <alignment horizontal="center" vertical="center" wrapText="1"/>
    </xf>
    <xf numFmtId="0" fontId="2" fillId="5" borderId="71" xfId="0" applyFont="1" applyFill="1" applyBorder="1" applyAlignment="1">
      <alignment horizontal="center" vertical="center" wrapText="1"/>
    </xf>
    <xf numFmtId="0" fontId="2" fillId="5" borderId="60" xfId="0" applyFont="1" applyFill="1" applyBorder="1" applyAlignment="1">
      <alignment horizontal="center" vertical="center"/>
    </xf>
    <xf numFmtId="0" fontId="2" fillId="5" borderId="61" xfId="0" applyFont="1" applyFill="1" applyBorder="1" applyAlignment="1">
      <alignment horizontal="center" vertical="center"/>
    </xf>
  </cellXfs>
  <cellStyles count="5">
    <cellStyle name="Comma" xfId="1" builtinId="3"/>
    <cellStyle name="Hyperlink" xfId="4" builtinId="8"/>
    <cellStyle name="Normal" xfId="0" builtinId="0"/>
    <cellStyle name="Normal 2 2" xfId="2"/>
    <cellStyle name="Percent" xfId="3" builtinId="5"/>
  </cellStyles>
  <dxfs count="0"/>
  <tableStyles count="0" defaultTableStyle="TableStyleMedium2" defaultPivotStyle="PivotStyleMedium9"/>
  <colors>
    <mruColors>
      <color rgb="FF80FFFF"/>
      <color rgb="FF8000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932616551861588E-2"/>
          <c:y val="7.8085199824330265E-2"/>
          <c:w val="0.89673090017796875"/>
          <c:h val="0.75805072463768131"/>
        </c:manualLayout>
      </c:layout>
      <c:lineChart>
        <c:grouping val="standard"/>
        <c:varyColors val="0"/>
        <c:ser>
          <c:idx val="0"/>
          <c:order val="0"/>
          <c:tx>
            <c:strRef>
              <c:f>'Chart Data'!$C$212</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Data'!$D$211:$AX$211</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Data'!$D$212:$AX$212</c:f>
              <c:numCache>
                <c:formatCode>_-* #,##0_-;_-* #,##0\-;_-* "-"??_-;_-@_-</c:formatCode>
                <c:ptCount val="38"/>
                <c:pt idx="0">
                  <c:v>138401.27104889471</c:v>
                </c:pt>
                <c:pt idx="1">
                  <c:v>153089.76220061528</c:v>
                </c:pt>
                <c:pt idx="2">
                  <c:v>159487.56072784608</c:v>
                </c:pt>
                <c:pt idx="3">
                  <c:v>159723.38377773904</c:v>
                </c:pt>
                <c:pt idx="4">
                  <c:v>170083.09291084963</c:v>
                </c:pt>
                <c:pt idx="5">
                  <c:v>166591.68547393812</c:v>
                </c:pt>
                <c:pt idx="6">
                  <c:v>168996.87331157684</c:v>
                </c:pt>
                <c:pt idx="7">
                  <c:v>174402.29690178193</c:v>
                </c:pt>
                <c:pt idx="8">
                  <c:v>184386.90579026676</c:v>
                </c:pt>
                <c:pt idx="9">
                  <c:v>174597.25778433293</c:v>
                </c:pt>
                <c:pt idx="10">
                  <c:v>180040.86592597596</c:v>
                </c:pt>
                <c:pt idx="11">
                  <c:v>184343.59094406437</c:v>
                </c:pt>
                <c:pt idx="12">
                  <c:v>196893.09675546945</c:v>
                </c:pt>
                <c:pt idx="13">
                  <c:v>189356.65249320504</c:v>
                </c:pt>
                <c:pt idx="14">
                  <c:v>188804.03614276333</c:v>
                </c:pt>
                <c:pt idx="15">
                  <c:v>175603.7533837934</c:v>
                </c:pt>
                <c:pt idx="16">
                  <c:v>152296.29422428473</c:v>
                </c:pt>
                <c:pt idx="17">
                  <c:v>148854.91308048408</c:v>
                </c:pt>
                <c:pt idx="18">
                  <c:v>145953.81150872746</c:v>
                </c:pt>
                <c:pt idx="19">
                  <c:v>141628.41948950518</c:v>
                </c:pt>
                <c:pt idx="20">
                  <c:v>130891.64836056286</c:v>
                </c:pt>
                <c:pt idx="21">
                  <c:v>134312.35068980689</c:v>
                </c:pt>
                <c:pt idx="22">
                  <c:v>141077.11388658331</c:v>
                </c:pt>
                <c:pt idx="23">
                  <c:v>146024.02902293956</c:v>
                </c:pt>
                <c:pt idx="24">
                  <c:v>145986.57460502803</c:v>
                </c:pt>
                <c:pt idx="25">
                  <c:v>140973.57775178686</c:v>
                </c:pt>
                <c:pt idx="26">
                  <c:v>144588.41476045357</c:v>
                </c:pt>
                <c:pt idx="27">
                  <c:v>154852.23774644724</c:v>
                </c:pt>
                <c:pt idx="28">
                  <c:v>160151.74519108131</c:v>
                </c:pt>
                <c:pt idx="29">
                  <c:v>162958.72724563457</c:v>
                </c:pt>
                <c:pt idx="30">
                  <c:v>171916.89171677417</c:v>
                </c:pt>
                <c:pt idx="31">
                  <c:v>172311.86772659028</c:v>
                </c:pt>
                <c:pt idx="32">
                  <c:v>162706.3261603885</c:v>
                </c:pt>
                <c:pt idx="33">
                  <c:v>158139.21337057746</c:v>
                </c:pt>
                <c:pt idx="34">
                  <c:v>159554.54842693618</c:v>
                </c:pt>
                <c:pt idx="35">
                  <c:v>159648.59766821144</c:v>
                </c:pt>
                <c:pt idx="36">
                  <c:v>152164.11391383252</c:v>
                </c:pt>
                <c:pt idx="37">
                  <c:v>116591.34147933044</c:v>
                </c:pt>
              </c:numCache>
            </c:numRef>
          </c:val>
          <c:smooth val="0"/>
          <c:extLst xmlns:c16r2="http://schemas.microsoft.com/office/drawing/2015/06/chart">
            <c:ext xmlns:c16="http://schemas.microsoft.com/office/drawing/2014/chart" uri="{C3380CC4-5D6E-409C-BE32-E72D297353CC}">
              <c16:uniqueId val="{00000000-FE02-4E20-8966-3F8B219A431F}"/>
            </c:ext>
          </c:extLst>
        </c:ser>
        <c:ser>
          <c:idx val="1"/>
          <c:order val="1"/>
          <c:tx>
            <c:strRef>
              <c:f>'Chart Data'!$C$215</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Data'!$D$211:$AX$211</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Data'!$D$215:$AX$215</c:f>
              <c:numCache>
                <c:formatCode>_-* #,##0_-;_-* #,##0\-;_-* "-"??_-;_-@_-</c:formatCode>
                <c:ptCount val="38"/>
                <c:pt idx="0">
                  <c:v>129804.23935501356</c:v>
                </c:pt>
                <c:pt idx="1">
                  <c:v>132598.0306204175</c:v>
                </c:pt>
                <c:pt idx="2">
                  <c:v>137565.29540396127</c:v>
                </c:pt>
                <c:pt idx="3">
                  <c:v>132348.86074865222</c:v>
                </c:pt>
                <c:pt idx="4">
                  <c:v>137982.10352158043</c:v>
                </c:pt>
                <c:pt idx="5">
                  <c:v>137726.47557514836</c:v>
                </c:pt>
                <c:pt idx="6">
                  <c:v>141580.05613752533</c:v>
                </c:pt>
                <c:pt idx="7">
                  <c:v>140206.42083147302</c:v>
                </c:pt>
                <c:pt idx="8">
                  <c:v>145295.80241034823</c:v>
                </c:pt>
                <c:pt idx="9">
                  <c:v>145323.7744242906</c:v>
                </c:pt>
                <c:pt idx="10">
                  <c:v>150108.50079970542</c:v>
                </c:pt>
                <c:pt idx="11">
                  <c:v>147741.63031722585</c:v>
                </c:pt>
                <c:pt idx="12">
                  <c:v>152884.31648964406</c:v>
                </c:pt>
                <c:pt idx="13">
                  <c:v>151722.45565257801</c:v>
                </c:pt>
                <c:pt idx="14">
                  <c:v>157306.95660273655</c:v>
                </c:pt>
                <c:pt idx="15">
                  <c:v>157946.85594720845</c:v>
                </c:pt>
                <c:pt idx="16">
                  <c:v>157548.93314249031</c:v>
                </c:pt>
                <c:pt idx="17">
                  <c:v>160746.99641524395</c:v>
                </c:pt>
                <c:pt idx="18">
                  <c:v>165017.31004610576</c:v>
                </c:pt>
                <c:pt idx="19">
                  <c:v>166011.46166797527</c:v>
                </c:pt>
                <c:pt idx="20">
                  <c:v>162867.89938536493</c:v>
                </c:pt>
                <c:pt idx="21">
                  <c:v>166165.59153133497</c:v>
                </c:pt>
                <c:pt idx="22">
                  <c:v>171750.7588948817</c:v>
                </c:pt>
                <c:pt idx="23">
                  <c:v>168437.00625089867</c:v>
                </c:pt>
                <c:pt idx="24">
                  <c:v>161083.59860295281</c:v>
                </c:pt>
                <c:pt idx="25">
                  <c:v>162753.55421548302</c:v>
                </c:pt>
                <c:pt idx="26">
                  <c:v>167889.53756970397</c:v>
                </c:pt>
                <c:pt idx="27">
                  <c:v>167472.27675997204</c:v>
                </c:pt>
                <c:pt idx="28">
                  <c:v>163190.32051781137</c:v>
                </c:pt>
                <c:pt idx="29">
                  <c:v>164459.50665716711</c:v>
                </c:pt>
                <c:pt idx="30">
                  <c:v>170445.9906209482</c:v>
                </c:pt>
                <c:pt idx="31">
                  <c:v>169243.41408415374</c:v>
                </c:pt>
                <c:pt idx="32">
                  <c:v>165895.8966436224</c:v>
                </c:pt>
                <c:pt idx="33">
                  <c:v>165311.56110036804</c:v>
                </c:pt>
                <c:pt idx="34">
                  <c:v>171662.3403282917</c:v>
                </c:pt>
                <c:pt idx="35">
                  <c:v>169640.03417538121</c:v>
                </c:pt>
                <c:pt idx="36">
                  <c:v>165822.72448643684</c:v>
                </c:pt>
                <c:pt idx="37">
                  <c:v>155195.76290759438</c:v>
                </c:pt>
              </c:numCache>
            </c:numRef>
          </c:val>
          <c:smooth val="0"/>
          <c:extLst xmlns:c16r2="http://schemas.microsoft.com/office/drawing/2015/06/chart">
            <c:ext xmlns:c16="http://schemas.microsoft.com/office/drawing/2014/chart" uri="{C3380CC4-5D6E-409C-BE32-E72D297353CC}">
              <c16:uniqueId val="{00000001-FE02-4E20-8966-3F8B219A431F}"/>
            </c:ext>
          </c:extLst>
        </c:ser>
        <c:dLbls>
          <c:showLegendKey val="0"/>
          <c:showVal val="0"/>
          <c:showCatName val="0"/>
          <c:showSerName val="0"/>
          <c:showPercent val="0"/>
          <c:showBubbleSize val="0"/>
        </c:dLbls>
        <c:marker val="1"/>
        <c:smooth val="0"/>
        <c:axId val="139144576"/>
        <c:axId val="139163136"/>
      </c:lineChart>
      <c:catAx>
        <c:axId val="139144576"/>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163136"/>
        <c:crosses val="autoZero"/>
        <c:auto val="1"/>
        <c:lblAlgn val="ctr"/>
        <c:lblOffset val="100"/>
        <c:noMultiLvlLbl val="0"/>
      </c:catAx>
      <c:valAx>
        <c:axId val="139163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b="0"/>
                </a:pPr>
                <a:r>
                  <a:rPr lang="en-US" b="0"/>
                  <a:t>in million</a:t>
                </a:r>
                <a:r>
                  <a:rPr lang="ar-QA" b="0"/>
                  <a:t> </a:t>
                </a:r>
                <a:r>
                  <a:rPr lang="en-US" sz="1000" b="0" i="0" u="none" strike="noStrike" baseline="0">
                    <a:effectLst/>
                  </a:rPr>
                  <a:t>QR</a:t>
                </a:r>
                <a:endParaRPr lang="en-US" b="0"/>
              </a:p>
            </c:rich>
          </c:tx>
          <c:layout>
            <c:manualLayout>
              <c:xMode val="edge"/>
              <c:yMode val="edge"/>
              <c:x val="4.7281318009553307E-3"/>
              <c:y val="9.2290294246815986E-3"/>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144576"/>
        <c:crosses val="autoZero"/>
        <c:crossBetween val="between"/>
      </c:valAx>
      <c:spPr>
        <a:noFill/>
        <a:ln>
          <a:noFill/>
        </a:ln>
        <a:effectLst/>
      </c:spPr>
    </c:plotArea>
    <c:legend>
      <c:legendPos val="b"/>
      <c:layout>
        <c:manualLayout>
          <c:xMode val="edge"/>
          <c:yMode val="edge"/>
          <c:x val="0.24347893207759447"/>
          <c:y val="0.94453052261747916"/>
          <c:w val="0.55620315380041896"/>
          <c:h val="4.70606060606060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521702597201732E-2"/>
          <c:y val="8.2140618624106418E-2"/>
          <c:w val="0.93379638922513064"/>
          <c:h val="0.75750909272705547"/>
        </c:manualLayout>
      </c:layout>
      <c:barChart>
        <c:barDir val="col"/>
        <c:grouping val="clustered"/>
        <c:varyColors val="0"/>
        <c:ser>
          <c:idx val="0"/>
          <c:order val="0"/>
          <c:tx>
            <c:strRef>
              <c:f>'Chart Data'!$C$10</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Data'!$D$3:$AX$3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Data'!$D$10:$AX$10</c:f>
              <c:numCache>
                <c:formatCode>_(* #,##0.00_);_(* \(#,##0.00\);_(* "-"??_);_(@_)</c:formatCode>
                <c:ptCount val="38"/>
                <c:pt idx="0">
                  <c:v>0.10945532062306693</c:v>
                </c:pt>
                <c:pt idx="1">
                  <c:v>9.5281226745412145E-2</c:v>
                </c:pt>
                <c:pt idx="2">
                  <c:v>9.0508972211110747E-2</c:v>
                </c:pt>
                <c:pt idx="3">
                  <c:v>9.2829920112155906E-2</c:v>
                </c:pt>
                <c:pt idx="4">
                  <c:v>9.3208653277815176E-2</c:v>
                </c:pt>
                <c:pt idx="5">
                  <c:v>9.5420265480607003E-2</c:v>
                </c:pt>
                <c:pt idx="6">
                  <c:v>9.4304965415785341E-2</c:v>
                </c:pt>
                <c:pt idx="7">
                  <c:v>9.3885670544837624E-2</c:v>
                </c:pt>
                <c:pt idx="8">
                  <c:v>9.0844026060513464E-2</c:v>
                </c:pt>
                <c:pt idx="9">
                  <c:v>9.6870005034501286E-2</c:v>
                </c:pt>
                <c:pt idx="10">
                  <c:v>9.6778616566824946E-2</c:v>
                </c:pt>
                <c:pt idx="11">
                  <c:v>9.9662807581212376E-2</c:v>
                </c:pt>
                <c:pt idx="12">
                  <c:v>0.10531900014461767</c:v>
                </c:pt>
                <c:pt idx="13">
                  <c:v>0.11463332756222956</c:v>
                </c:pt>
                <c:pt idx="14">
                  <c:v>0.1194608773111676</c:v>
                </c:pt>
                <c:pt idx="15">
                  <c:v>0.13072341281522007</c:v>
                </c:pt>
                <c:pt idx="16">
                  <c:v>0.15534846411677478</c:v>
                </c:pt>
                <c:pt idx="17">
                  <c:v>0.15872955528431243</c:v>
                </c:pt>
                <c:pt idx="18">
                  <c:v>0.16343163886749171</c:v>
                </c:pt>
                <c:pt idx="19">
                  <c:v>0.16828113960820193</c:v>
                </c:pt>
                <c:pt idx="20">
                  <c:v>0.19436054433549851</c:v>
                </c:pt>
                <c:pt idx="21">
                  <c:v>0.19021692277574956</c:v>
                </c:pt>
                <c:pt idx="22">
                  <c:v>0.18230566905966591</c:v>
                </c:pt>
                <c:pt idx="23">
                  <c:v>0.17014861517292929</c:v>
                </c:pt>
                <c:pt idx="24">
                  <c:v>0.20014757508016093</c:v>
                </c:pt>
                <c:pt idx="25">
                  <c:v>0.21677166710656173</c:v>
                </c:pt>
                <c:pt idx="26">
                  <c:v>0.22394111453779747</c:v>
                </c:pt>
                <c:pt idx="27">
                  <c:v>0.21806194131914458</c:v>
                </c:pt>
                <c:pt idx="28">
                  <c:v>0.23529260514827122</c:v>
                </c:pt>
                <c:pt idx="29">
                  <c:v>0.22450929804082309</c:v>
                </c:pt>
                <c:pt idx="30">
                  <c:v>0.20394210550917</c:v>
                </c:pt>
                <c:pt idx="31">
                  <c:v>0.21079528532374536</c:v>
                </c:pt>
                <c:pt idx="32">
                  <c:v>0.23589624064313336</c:v>
                </c:pt>
                <c:pt idx="33">
                  <c:v>0.23195425457155652</c:v>
                </c:pt>
                <c:pt idx="34">
                  <c:v>0.22626649319100606</c:v>
                </c:pt>
                <c:pt idx="35">
                  <c:v>0.22595119860653734</c:v>
                </c:pt>
                <c:pt idx="36">
                  <c:v>0.25708172689466885</c:v>
                </c:pt>
                <c:pt idx="37">
                  <c:v>0.33670891898828326</c:v>
                </c:pt>
              </c:numCache>
            </c:numRef>
          </c:val>
          <c:extLst xmlns:c16r2="http://schemas.microsoft.com/office/drawing/2015/06/chart">
            <c:ext xmlns:c16="http://schemas.microsoft.com/office/drawing/2014/chart" uri="{C3380CC4-5D6E-409C-BE32-E72D297353CC}">
              <c16:uniqueId val="{00000000-F7BE-44AE-87AC-8A30395A16B5}"/>
            </c:ext>
          </c:extLst>
        </c:ser>
        <c:dLbls>
          <c:showLegendKey val="0"/>
          <c:showVal val="0"/>
          <c:showCatName val="0"/>
          <c:showSerName val="0"/>
          <c:showPercent val="0"/>
          <c:showBubbleSize val="0"/>
        </c:dLbls>
        <c:gapWidth val="150"/>
        <c:axId val="139469952"/>
        <c:axId val="139471488"/>
      </c:barChart>
      <c:catAx>
        <c:axId val="139469952"/>
        <c:scaling>
          <c:orientation val="minMax"/>
        </c:scaling>
        <c:delete val="0"/>
        <c:axPos val="b"/>
        <c:majorGridlines>
          <c:spPr>
            <a:ln>
              <a:solidFill>
                <a:schemeClr val="bg1">
                  <a:lumMod val="85000"/>
                </a:schemeClr>
              </a:solidFill>
            </a:ln>
          </c:spPr>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471488"/>
        <c:crosses val="autoZero"/>
        <c:auto val="1"/>
        <c:lblAlgn val="ctr"/>
        <c:lblOffset val="100"/>
        <c:noMultiLvlLbl val="0"/>
      </c:catAx>
      <c:valAx>
        <c:axId val="139471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900"/>
                </a:pPr>
                <a:r>
                  <a:rPr lang="en-US" sz="900" b="0" i="0" baseline="0">
                    <a:effectLst/>
                  </a:rPr>
                  <a:t>%</a:t>
                </a:r>
                <a:endParaRPr lang="en-US" sz="900">
                  <a:effectLst/>
                </a:endParaRPr>
              </a:p>
            </c:rich>
          </c:tx>
          <c:layout>
            <c:manualLayout>
              <c:xMode val="edge"/>
              <c:yMode val="edge"/>
              <c:x val="0"/>
              <c:y val="2.231611517320858E-2"/>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46995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oddHeader>&amp;LPlanning and Statistics Authority&amp;Cنشرة الحسابات القومية الفصلية
National Accounts Quarterly Bulletin&amp;Rجهاز التخطيط والإحصاء</c:oddHeader>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344870386011444E-2"/>
          <c:y val="7.3529411764705885E-2"/>
          <c:w val="0.90273855906419997"/>
          <c:h val="0.78534699706654321"/>
        </c:manualLayout>
      </c:layout>
      <c:lineChart>
        <c:grouping val="standard"/>
        <c:varyColors val="0"/>
        <c:ser>
          <c:idx val="0"/>
          <c:order val="0"/>
          <c:tx>
            <c:strRef>
              <c:f>'Chart Data'!$C$14</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Data'!$D$13:$AX$13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Data'!$D$14:$AX$14</c:f>
              <c:numCache>
                <c:formatCode>_-* #,##0_-;_-* #,##0\-;_-* "-"??_-;_-@_-</c:formatCode>
                <c:ptCount val="38"/>
                <c:pt idx="0">
                  <c:v>79762.260294082836</c:v>
                </c:pt>
                <c:pt idx="1">
                  <c:v>90934.533603869248</c:v>
                </c:pt>
                <c:pt idx="2">
                  <c:v>94819.672800922999</c:v>
                </c:pt>
                <c:pt idx="3">
                  <c:v>93710.54338427246</c:v>
                </c:pt>
                <c:pt idx="4">
                  <c:v>103001.75620477578</c:v>
                </c:pt>
                <c:pt idx="5">
                  <c:v>97282.582243694982</c:v>
                </c:pt>
                <c:pt idx="6">
                  <c:v>96392.279237598879</c:v>
                </c:pt>
                <c:pt idx="7">
                  <c:v>98020.2851806119</c:v>
                </c:pt>
                <c:pt idx="8">
                  <c:v>107727.10745888476</c:v>
                </c:pt>
                <c:pt idx="9">
                  <c:v>96563.811198833981</c:v>
                </c:pt>
                <c:pt idx="10">
                  <c:v>99032.565338575558</c:v>
                </c:pt>
                <c:pt idx="11">
                  <c:v>99707.049140137693</c:v>
                </c:pt>
                <c:pt idx="12">
                  <c:v>110580.46744141703</c:v>
                </c:pt>
                <c:pt idx="13">
                  <c:v>102169.52719762373</c:v>
                </c:pt>
                <c:pt idx="14">
                  <c:v>97822.002991145418</c:v>
                </c:pt>
                <c:pt idx="15">
                  <c:v>83617.711866127982</c:v>
                </c:pt>
                <c:pt idx="16">
                  <c:v>63078.037310379463</c:v>
                </c:pt>
                <c:pt idx="17">
                  <c:v>58407.079370903157</c:v>
                </c:pt>
                <c:pt idx="18">
                  <c:v>52959.132033961469</c:v>
                </c:pt>
                <c:pt idx="19">
                  <c:v>46597.085068303903</c:v>
                </c:pt>
                <c:pt idx="20">
                  <c:v>37086.987246640871</c:v>
                </c:pt>
                <c:pt idx="21">
                  <c:v>39550.426948538989</c:v>
                </c:pt>
                <c:pt idx="22">
                  <c:v>42506.577985981392</c:v>
                </c:pt>
                <c:pt idx="23">
                  <c:v>44839.556173773199</c:v>
                </c:pt>
                <c:pt idx="24">
                  <c:v>49622.542418634315</c:v>
                </c:pt>
                <c:pt idx="25">
                  <c:v>46742.4526963635</c:v>
                </c:pt>
                <c:pt idx="26">
                  <c:v>48489.287658222973</c:v>
                </c:pt>
                <c:pt idx="27">
                  <c:v>54550.907749420432</c:v>
                </c:pt>
                <c:pt idx="28">
                  <c:v>59700.368452297073</c:v>
                </c:pt>
                <c:pt idx="29">
                  <c:v>62954.883434939467</c:v>
                </c:pt>
                <c:pt idx="30">
                  <c:v>69897.859087777324</c:v>
                </c:pt>
                <c:pt idx="31">
                  <c:v>67644.563593746236</c:v>
                </c:pt>
                <c:pt idx="32">
                  <c:v>61367.668298703997</c:v>
                </c:pt>
                <c:pt idx="33">
                  <c:v>56973.562002856735</c:v>
                </c:pt>
                <c:pt idx="34">
                  <c:v>56653.698334981054</c:v>
                </c:pt>
                <c:pt idx="35">
                  <c:v>54807.720846544144</c:v>
                </c:pt>
                <c:pt idx="36">
                  <c:v>51838.655169053949</c:v>
                </c:pt>
                <c:pt idx="37">
                  <c:v>28361.846149690591</c:v>
                </c:pt>
              </c:numCache>
            </c:numRef>
          </c:val>
          <c:smooth val="0"/>
          <c:extLst xmlns:c16r2="http://schemas.microsoft.com/office/drawing/2015/06/chart">
            <c:ext xmlns:c16="http://schemas.microsoft.com/office/drawing/2014/chart" uri="{C3380CC4-5D6E-409C-BE32-E72D297353CC}">
              <c16:uniqueId val="{00000000-1F29-499D-88D7-0C9DFC175B62}"/>
            </c:ext>
          </c:extLst>
        </c:ser>
        <c:ser>
          <c:idx val="1"/>
          <c:order val="1"/>
          <c:tx>
            <c:strRef>
              <c:f>'Chart Data'!$C$17</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Data'!$D$13:$AX$13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Data'!$D$17:$AX$17</c:f>
              <c:numCache>
                <c:formatCode>_-* #,##0_-;_-* #,##0\-;_-* "-"??_-;_-@_-</c:formatCode>
                <c:ptCount val="38"/>
                <c:pt idx="0">
                  <c:v>66115.63545415843</c:v>
                </c:pt>
                <c:pt idx="1">
                  <c:v>68178.594354101122</c:v>
                </c:pt>
                <c:pt idx="2">
                  <c:v>69888.528610223148</c:v>
                </c:pt>
                <c:pt idx="3">
                  <c:v>66091.927756462304</c:v>
                </c:pt>
                <c:pt idx="4">
                  <c:v>69713.748054516822</c:v>
                </c:pt>
                <c:pt idx="5">
                  <c:v>68797.151653159701</c:v>
                </c:pt>
                <c:pt idx="6">
                  <c:v>68911.804832370224</c:v>
                </c:pt>
                <c:pt idx="7">
                  <c:v>65981.471328310276</c:v>
                </c:pt>
                <c:pt idx="8">
                  <c:v>70051.709262609118</c:v>
                </c:pt>
                <c:pt idx="9">
                  <c:v>68461.367362332923</c:v>
                </c:pt>
                <c:pt idx="10">
                  <c:v>69555.176559004743</c:v>
                </c:pt>
                <c:pt idx="11">
                  <c:v>65247.392588770148</c:v>
                </c:pt>
                <c:pt idx="12">
                  <c:v>69308.866690327297</c:v>
                </c:pt>
                <c:pt idx="13">
                  <c:v>67321.128593789515</c:v>
                </c:pt>
                <c:pt idx="14">
                  <c:v>68292.761884414562</c:v>
                </c:pt>
                <c:pt idx="15">
                  <c:v>66529.48938246489</c:v>
                </c:pt>
                <c:pt idx="16">
                  <c:v>67287.654872398693</c:v>
                </c:pt>
                <c:pt idx="17">
                  <c:v>68087.858389704939</c:v>
                </c:pt>
                <c:pt idx="18">
                  <c:v>67481.843639509709</c:v>
                </c:pt>
                <c:pt idx="19">
                  <c:v>66485.266032664775</c:v>
                </c:pt>
                <c:pt idx="20">
                  <c:v>65926.209764054671</c:v>
                </c:pt>
                <c:pt idx="21">
                  <c:v>67602.590149098804</c:v>
                </c:pt>
                <c:pt idx="22">
                  <c:v>69119.922971087595</c:v>
                </c:pt>
                <c:pt idx="23">
                  <c:v>64412.461567689759</c:v>
                </c:pt>
                <c:pt idx="24">
                  <c:v>63855.237774972076</c:v>
                </c:pt>
                <c:pt idx="25">
                  <c:v>65861.864724868472</c:v>
                </c:pt>
                <c:pt idx="26">
                  <c:v>66647.954959605951</c:v>
                </c:pt>
                <c:pt idx="27">
                  <c:v>64648.765510030018</c:v>
                </c:pt>
                <c:pt idx="28">
                  <c:v>63803.740875432886</c:v>
                </c:pt>
                <c:pt idx="29">
                  <c:v>64573.498653906427</c:v>
                </c:pt>
                <c:pt idx="30">
                  <c:v>67222.371949841749</c:v>
                </c:pt>
                <c:pt idx="31">
                  <c:v>64598.063089579009</c:v>
                </c:pt>
                <c:pt idx="32">
                  <c:v>64178.480308563609</c:v>
                </c:pt>
                <c:pt idx="33">
                  <c:v>63448.516691718578</c:v>
                </c:pt>
                <c:pt idx="34">
                  <c:v>65382.49334703503</c:v>
                </c:pt>
                <c:pt idx="35">
                  <c:v>62399.014245643964</c:v>
                </c:pt>
                <c:pt idx="36">
                  <c:v>64178.214592738492</c:v>
                </c:pt>
                <c:pt idx="37">
                  <c:v>62600.437788392279</c:v>
                </c:pt>
              </c:numCache>
            </c:numRef>
          </c:val>
          <c:smooth val="0"/>
          <c:extLst xmlns:c16r2="http://schemas.microsoft.com/office/drawing/2015/06/chart">
            <c:ext xmlns:c16="http://schemas.microsoft.com/office/drawing/2014/chart" uri="{C3380CC4-5D6E-409C-BE32-E72D297353CC}">
              <c16:uniqueId val="{00000001-1F29-499D-88D7-0C9DFC175B62}"/>
            </c:ext>
          </c:extLst>
        </c:ser>
        <c:dLbls>
          <c:showLegendKey val="0"/>
          <c:showVal val="0"/>
          <c:showCatName val="0"/>
          <c:showSerName val="0"/>
          <c:showPercent val="0"/>
          <c:showBubbleSize val="0"/>
        </c:dLbls>
        <c:marker val="1"/>
        <c:smooth val="0"/>
        <c:axId val="139280768"/>
        <c:axId val="139282688"/>
      </c:lineChart>
      <c:catAx>
        <c:axId val="139280768"/>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282688"/>
        <c:crosses val="autoZero"/>
        <c:auto val="1"/>
        <c:lblAlgn val="ctr"/>
        <c:lblOffset val="100"/>
        <c:noMultiLvlLbl val="0"/>
      </c:catAx>
      <c:valAx>
        <c:axId val="139282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0" i="0" baseline="0">
                    <a:effectLst/>
                  </a:rPr>
                  <a:t>in million</a:t>
                </a:r>
                <a:r>
                  <a:rPr lang="ar-QA" sz="1000" b="0" i="0" baseline="0">
                    <a:effectLst/>
                  </a:rPr>
                  <a:t> </a:t>
                </a:r>
                <a:r>
                  <a:rPr lang="en-US" sz="1000" b="0" i="0" baseline="0">
                    <a:effectLst/>
                  </a:rPr>
                  <a:t>QR</a:t>
                </a:r>
                <a:endParaRPr lang="en-US" sz="1000">
                  <a:effectLst/>
                </a:endParaRPr>
              </a:p>
            </c:rich>
          </c:tx>
          <c:layout>
            <c:manualLayout>
              <c:xMode val="edge"/>
              <c:yMode val="edge"/>
              <c:x val="4.61361014994233E-3"/>
              <c:y val="1.4971244403273128E-2"/>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280768"/>
        <c:crosses val="autoZero"/>
        <c:crossBetween val="between"/>
      </c:valAx>
      <c:spPr>
        <a:noFill/>
        <a:ln>
          <a:noFill/>
        </a:ln>
        <a:effectLst/>
      </c:spPr>
    </c:plotArea>
    <c:legend>
      <c:legendPos val="b"/>
      <c:layout>
        <c:manualLayout>
          <c:xMode val="edge"/>
          <c:yMode val="edge"/>
          <c:x val="0.27295407888614154"/>
          <c:y val="0.94277642872788181"/>
          <c:w val="0.54524672828410936"/>
          <c:h val="4.221418745262786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344870386011444E-2"/>
          <c:y val="7.3529411764705885E-2"/>
          <c:w val="0.90273855906419997"/>
          <c:h val="0.78534699706654321"/>
        </c:manualLayout>
      </c:layout>
      <c:barChart>
        <c:barDir val="col"/>
        <c:grouping val="clustered"/>
        <c:varyColors val="0"/>
        <c:ser>
          <c:idx val="0"/>
          <c:order val="0"/>
          <c:tx>
            <c:strRef>
              <c:f>'Chart Data'!$C$20</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Data'!$D$13:$AX$13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Data'!$D$20:$AX$20</c:f>
              <c:numCache>
                <c:formatCode>_(* #,##0.00_);_(* \(#,##0.00\);_(* "-"??_);_(@_)</c:formatCode>
                <c:ptCount val="38"/>
                <c:pt idx="0">
                  <c:v>57.631161686300011</c:v>
                </c:pt>
                <c:pt idx="1">
                  <c:v>59.399487135334894</c:v>
                </c:pt>
                <c:pt idx="2">
                  <c:v>59.452707388713456</c:v>
                </c:pt>
                <c:pt idx="3">
                  <c:v>58.670522229026979</c:v>
                </c:pt>
                <c:pt idx="4">
                  <c:v>60.559667890543913</c:v>
                </c:pt>
                <c:pt idx="5">
                  <c:v>58.395820876014866</c:v>
                </c:pt>
                <c:pt idx="6">
                  <c:v>57.037906884751635</c:v>
                </c:pt>
                <c:pt idx="7">
                  <c:v>56.203551743251381</c:v>
                </c:pt>
                <c:pt idx="8">
                  <c:v>58.424488982650601</c:v>
                </c:pt>
                <c:pt idx="9">
                  <c:v>55.306602419902894</c:v>
                </c:pt>
                <c:pt idx="10">
                  <c:v>55.00560377180863</c:v>
                </c:pt>
                <c:pt idx="11">
                  <c:v>54.087613585867459</c:v>
                </c:pt>
                <c:pt idx="12">
                  <c:v>56.162694001787159</c:v>
                </c:pt>
                <c:pt idx="13">
                  <c:v>53.956132965167427</c:v>
                </c:pt>
                <c:pt idx="14">
                  <c:v>51.811393966799393</c:v>
                </c:pt>
                <c:pt idx="15">
                  <c:v>47.617269138533757</c:v>
                </c:pt>
                <c:pt idx="16">
                  <c:v>41.417972532861022</c:v>
                </c:pt>
                <c:pt idx="17">
                  <c:v>39.237589248614952</c:v>
                </c:pt>
                <c:pt idx="18">
                  <c:v>36.284857165785439</c:v>
                </c:pt>
                <c:pt idx="19">
                  <c:v>32.900942647147737</c:v>
                </c:pt>
                <c:pt idx="20">
                  <c:v>28.334112765146468</c:v>
                </c:pt>
                <c:pt idx="21">
                  <c:v>29.446604683347644</c:v>
                </c:pt>
                <c:pt idx="22">
                  <c:v>30.130030885203592</c:v>
                </c:pt>
                <c:pt idx="23">
                  <c:v>30.706970951150208</c:v>
                </c:pt>
                <c:pt idx="24">
                  <c:v>33.991168402224595</c:v>
                </c:pt>
                <c:pt idx="25">
                  <c:v>33.156889001329922</c:v>
                </c:pt>
                <c:pt idx="26">
                  <c:v>33.536080839227303</c:v>
                </c:pt>
                <c:pt idx="27">
                  <c:v>35.227716785559977</c:v>
                </c:pt>
                <c:pt idx="28">
                  <c:v>37.277376141650514</c:v>
                </c:pt>
                <c:pt idx="29">
                  <c:v>38.632409873970673</c:v>
                </c:pt>
                <c:pt idx="30">
                  <c:v>40.657935581415174</c:v>
                </c:pt>
                <c:pt idx="31">
                  <c:v>39.257054366724667</c:v>
                </c:pt>
                <c:pt idx="32">
                  <c:v>37.716829914904807</c:v>
                </c:pt>
                <c:pt idx="33">
                  <c:v>36.027472749182735</c:v>
                </c:pt>
                <c:pt idx="34">
                  <c:v>35.507416675698302</c:v>
                </c:pt>
                <c:pt idx="35">
                  <c:v>34.330223783392015</c:v>
                </c:pt>
                <c:pt idx="36">
                  <c:v>34.067595726551616</c:v>
                </c:pt>
                <c:pt idx="37">
                  <c:v>24.325859699211573</c:v>
                </c:pt>
              </c:numCache>
            </c:numRef>
          </c:val>
          <c:extLst xmlns:c16r2="http://schemas.microsoft.com/office/drawing/2015/06/chart">
            <c:ext xmlns:c16="http://schemas.microsoft.com/office/drawing/2014/chart" uri="{C3380CC4-5D6E-409C-BE32-E72D297353CC}">
              <c16:uniqueId val="{00000000-1F29-499D-88D7-0C9DFC175B62}"/>
            </c:ext>
          </c:extLst>
        </c:ser>
        <c:dLbls>
          <c:showLegendKey val="0"/>
          <c:showVal val="0"/>
          <c:showCatName val="0"/>
          <c:showSerName val="0"/>
          <c:showPercent val="0"/>
          <c:showBubbleSize val="0"/>
        </c:dLbls>
        <c:gapWidth val="150"/>
        <c:axId val="139499776"/>
        <c:axId val="139505664"/>
      </c:barChart>
      <c:catAx>
        <c:axId val="139499776"/>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505664"/>
        <c:crosses val="autoZero"/>
        <c:auto val="1"/>
        <c:lblAlgn val="ctr"/>
        <c:lblOffset val="100"/>
        <c:noMultiLvlLbl val="0"/>
      </c:catAx>
      <c:valAx>
        <c:axId val="139505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0" i="0" baseline="0">
                    <a:effectLst/>
                  </a:rPr>
                  <a:t>%</a:t>
                </a:r>
                <a:endParaRPr lang="en-US" sz="1000">
                  <a:effectLst/>
                </a:endParaRPr>
              </a:p>
            </c:rich>
          </c:tx>
          <c:layout>
            <c:manualLayout>
              <c:xMode val="edge"/>
              <c:yMode val="edge"/>
              <c:x val="3.5513544584447221E-2"/>
              <c:y val="1.2469606982633236E-2"/>
            </c:manualLayout>
          </c:layout>
          <c:overlay val="0"/>
        </c:title>
        <c:numFmt formatCode="_(* #,##0.00_);_(* \(#,##0.0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49977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298679731463669E-2"/>
          <c:y val="5.9496752622124137E-2"/>
          <c:w val="0.92123265176369229"/>
          <c:h val="0.76765674325246813"/>
        </c:manualLayout>
      </c:layout>
      <c:lineChart>
        <c:grouping val="standard"/>
        <c:varyColors val="0"/>
        <c:ser>
          <c:idx val="0"/>
          <c:order val="0"/>
          <c:tx>
            <c:strRef>
              <c:f>'Chart Data'!$C$24</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Data'!$D$23:$AX$23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Data'!$D$24:$AX$24</c:f>
              <c:numCache>
                <c:formatCode>_-* #,##0_-;_-* #,##0\-;_-* "-"??_-;_-@_-</c:formatCode>
                <c:ptCount val="38"/>
                <c:pt idx="0">
                  <c:v>12912.907044291769</c:v>
                </c:pt>
                <c:pt idx="1">
                  <c:v>15479.199430853647</c:v>
                </c:pt>
                <c:pt idx="2">
                  <c:v>14892.659588870954</c:v>
                </c:pt>
                <c:pt idx="3">
                  <c:v>14504.238079849825</c:v>
                </c:pt>
                <c:pt idx="4">
                  <c:v>16614.73960451968</c:v>
                </c:pt>
                <c:pt idx="5">
                  <c:v>18012.763568825656</c:v>
                </c:pt>
                <c:pt idx="6">
                  <c:v>17973.109332823748</c:v>
                </c:pt>
                <c:pt idx="7">
                  <c:v>18970.409193592011</c:v>
                </c:pt>
                <c:pt idx="8">
                  <c:v>18420.267711942484</c:v>
                </c:pt>
                <c:pt idx="9">
                  <c:v>18546.036087258715</c:v>
                </c:pt>
                <c:pt idx="10">
                  <c:v>18243.598622002188</c:v>
                </c:pt>
                <c:pt idx="11">
                  <c:v>18609.796023535175</c:v>
                </c:pt>
                <c:pt idx="12">
                  <c:v>18307.172221125271</c:v>
                </c:pt>
                <c:pt idx="13">
                  <c:v>19651.760163117928</c:v>
                </c:pt>
                <c:pt idx="14">
                  <c:v>20397.094662106236</c:v>
                </c:pt>
                <c:pt idx="15">
                  <c:v>17776.805276583575</c:v>
                </c:pt>
                <c:pt idx="16">
                  <c:v>12941.75781097738</c:v>
                </c:pt>
                <c:pt idx="17">
                  <c:v>13914.763778778366</c:v>
                </c:pt>
                <c:pt idx="18">
                  <c:v>13480.341667472389</c:v>
                </c:pt>
                <c:pt idx="19">
                  <c:v>12151.815443977428</c:v>
                </c:pt>
                <c:pt idx="20">
                  <c:v>10501.506359394616</c:v>
                </c:pt>
                <c:pt idx="21">
                  <c:v>11444.688618984621</c:v>
                </c:pt>
                <c:pt idx="22">
                  <c:v>12289.2428971422</c:v>
                </c:pt>
                <c:pt idx="23">
                  <c:v>12578.390152153674</c:v>
                </c:pt>
                <c:pt idx="24">
                  <c:v>10668.876676715334</c:v>
                </c:pt>
                <c:pt idx="25">
                  <c:v>10560.002702226133</c:v>
                </c:pt>
                <c:pt idx="26">
                  <c:v>12593.518649626078</c:v>
                </c:pt>
                <c:pt idx="27">
                  <c:v>13366.273343454683</c:v>
                </c:pt>
                <c:pt idx="28">
                  <c:v>12820.693047549388</c:v>
                </c:pt>
                <c:pt idx="29">
                  <c:v>14040.865535014133</c:v>
                </c:pt>
                <c:pt idx="30">
                  <c:v>14220.551028044632</c:v>
                </c:pt>
                <c:pt idx="31">
                  <c:v>13889.45156247504</c:v>
                </c:pt>
                <c:pt idx="32">
                  <c:v>12021.43173242073</c:v>
                </c:pt>
                <c:pt idx="33">
                  <c:v>12449.429442676785</c:v>
                </c:pt>
                <c:pt idx="34">
                  <c:v>12992.238404850883</c:v>
                </c:pt>
                <c:pt idx="35">
                  <c:v>12418.423259486464</c:v>
                </c:pt>
                <c:pt idx="36">
                  <c:v>10990.017754933357</c:v>
                </c:pt>
                <c:pt idx="37">
                  <c:v>8107.6309863550741</c:v>
                </c:pt>
              </c:numCache>
            </c:numRef>
          </c:val>
          <c:smooth val="0"/>
          <c:extLst xmlns:c16r2="http://schemas.microsoft.com/office/drawing/2015/06/chart">
            <c:ext xmlns:c16="http://schemas.microsoft.com/office/drawing/2014/chart" uri="{C3380CC4-5D6E-409C-BE32-E72D297353CC}">
              <c16:uniqueId val="{00000000-357E-49BD-8BF9-936163D2F1A5}"/>
            </c:ext>
          </c:extLst>
        </c:ser>
        <c:ser>
          <c:idx val="1"/>
          <c:order val="1"/>
          <c:tx>
            <c:strRef>
              <c:f>'Chart Data'!$C$27</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Data'!$D$23:$AX$23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Data'!$D$27:$AX$27</c:f>
              <c:numCache>
                <c:formatCode>_-* #,##0_-;_-* #,##0\-;_-* "-"??_-;_-@_-</c:formatCode>
                <c:ptCount val="38"/>
                <c:pt idx="0">
                  <c:v>10068.869477092221</c:v>
                </c:pt>
                <c:pt idx="1">
                  <c:v>11036.204491825991</c:v>
                </c:pt>
                <c:pt idx="2">
                  <c:v>10797.142058482879</c:v>
                </c:pt>
                <c:pt idx="3">
                  <c:v>10074.111061502163</c:v>
                </c:pt>
                <c:pt idx="4">
                  <c:v>10353.077886011326</c:v>
                </c:pt>
                <c:pt idx="5">
                  <c:v>11263.355700524458</c:v>
                </c:pt>
                <c:pt idx="6">
                  <c:v>11268.506189526744</c:v>
                </c:pt>
                <c:pt idx="7">
                  <c:v>11151.957908464166</c:v>
                </c:pt>
                <c:pt idx="8">
                  <c:v>11311.117640033202</c:v>
                </c:pt>
                <c:pt idx="9">
                  <c:v>11925.266479032536</c:v>
                </c:pt>
                <c:pt idx="10">
                  <c:v>11590.596554063908</c:v>
                </c:pt>
                <c:pt idx="11">
                  <c:v>11489.61954677068</c:v>
                </c:pt>
                <c:pt idx="12">
                  <c:v>11397.124917177351</c:v>
                </c:pt>
                <c:pt idx="13">
                  <c:v>12281.461862200424</c:v>
                </c:pt>
                <c:pt idx="14">
                  <c:v>12353.16325660099</c:v>
                </c:pt>
                <c:pt idx="15">
                  <c:v>12331.209314455906</c:v>
                </c:pt>
                <c:pt idx="16">
                  <c:v>11720.852660393974</c:v>
                </c:pt>
                <c:pt idx="17">
                  <c:v>13068.789629434747</c:v>
                </c:pt>
                <c:pt idx="18">
                  <c:v>13476.366145823677</c:v>
                </c:pt>
                <c:pt idx="19">
                  <c:v>13157.090914038812</c:v>
                </c:pt>
                <c:pt idx="20">
                  <c:v>12465.232033512446</c:v>
                </c:pt>
                <c:pt idx="21">
                  <c:v>12758.676787009241</c:v>
                </c:pt>
                <c:pt idx="22">
                  <c:v>13451.478981228305</c:v>
                </c:pt>
                <c:pt idx="23">
                  <c:v>13251.377220251676</c:v>
                </c:pt>
                <c:pt idx="24">
                  <c:v>11173.827518813552</c:v>
                </c:pt>
                <c:pt idx="25">
                  <c:v>11938.003487771353</c:v>
                </c:pt>
                <c:pt idx="26">
                  <c:v>14175.114579179743</c:v>
                </c:pt>
                <c:pt idx="27">
                  <c:v>14212.124037130368</c:v>
                </c:pt>
                <c:pt idx="28">
                  <c:v>13015.892467329835</c:v>
                </c:pt>
                <c:pt idx="29">
                  <c:v>14101.274562810317</c:v>
                </c:pt>
                <c:pt idx="30">
                  <c:v>13929.711061064572</c:v>
                </c:pt>
                <c:pt idx="31">
                  <c:v>13924.683081878477</c:v>
                </c:pt>
                <c:pt idx="32">
                  <c:v>12893.311292515838</c:v>
                </c:pt>
                <c:pt idx="33">
                  <c:v>13177.366189124694</c:v>
                </c:pt>
                <c:pt idx="34">
                  <c:v>14214.263295710805</c:v>
                </c:pt>
                <c:pt idx="35">
                  <c:v>13781.140781862621</c:v>
                </c:pt>
                <c:pt idx="36">
                  <c:v>12663.569809561506</c:v>
                </c:pt>
                <c:pt idx="37">
                  <c:v>11685.106183703134</c:v>
                </c:pt>
              </c:numCache>
            </c:numRef>
          </c:val>
          <c:smooth val="0"/>
          <c:extLst xmlns:c16r2="http://schemas.microsoft.com/office/drawing/2015/06/chart">
            <c:ext xmlns:c16="http://schemas.microsoft.com/office/drawing/2014/chart" uri="{C3380CC4-5D6E-409C-BE32-E72D297353CC}">
              <c16:uniqueId val="{00000001-357E-49BD-8BF9-936163D2F1A5}"/>
            </c:ext>
          </c:extLst>
        </c:ser>
        <c:dLbls>
          <c:showLegendKey val="0"/>
          <c:showVal val="0"/>
          <c:showCatName val="0"/>
          <c:showSerName val="0"/>
          <c:showPercent val="0"/>
          <c:showBubbleSize val="0"/>
        </c:dLbls>
        <c:marker val="1"/>
        <c:smooth val="0"/>
        <c:axId val="140641792"/>
        <c:axId val="140643712"/>
      </c:lineChart>
      <c:catAx>
        <c:axId val="140641792"/>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643712"/>
        <c:crosses val="autoZero"/>
        <c:auto val="1"/>
        <c:lblAlgn val="ctr"/>
        <c:lblOffset val="100"/>
        <c:noMultiLvlLbl val="0"/>
      </c:catAx>
      <c:valAx>
        <c:axId val="140643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0" i="0" baseline="0">
                    <a:effectLst/>
                  </a:rPr>
                  <a:t>in million</a:t>
                </a:r>
                <a:r>
                  <a:rPr lang="ar-QA" sz="1000" b="0" i="0" baseline="0">
                    <a:effectLst/>
                  </a:rPr>
                  <a:t> </a:t>
                </a:r>
                <a:r>
                  <a:rPr lang="en-US" sz="1000" b="0" i="0" baseline="0">
                    <a:effectLst/>
                  </a:rPr>
                  <a:t>QR</a:t>
                </a:r>
                <a:endParaRPr lang="en-US" sz="1000">
                  <a:effectLst/>
                </a:endParaRPr>
              </a:p>
            </c:rich>
          </c:tx>
          <c:layout>
            <c:manualLayout>
              <c:xMode val="edge"/>
              <c:yMode val="edge"/>
              <c:x val="7.9599191121794543E-3"/>
              <c:y val="9.246153739312939E-3"/>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641792"/>
        <c:crosses val="autoZero"/>
        <c:crossBetween val="between"/>
      </c:valAx>
      <c:spPr>
        <a:noFill/>
        <a:ln>
          <a:noFill/>
        </a:ln>
        <a:effectLst/>
      </c:spPr>
    </c:plotArea>
    <c:legend>
      <c:legendPos val="b"/>
      <c:layout>
        <c:manualLayout>
          <c:xMode val="edge"/>
          <c:yMode val="edge"/>
          <c:x val="0.28745588451337162"/>
          <c:y val="0.94566670288711918"/>
          <c:w val="0.46790146948881522"/>
          <c:h val="4.11072176144525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298679731463669E-2"/>
          <c:y val="5.9496752622124137E-2"/>
          <c:w val="0.92123265176369229"/>
          <c:h val="0.76765674325246813"/>
        </c:manualLayout>
      </c:layout>
      <c:barChart>
        <c:barDir val="col"/>
        <c:grouping val="clustered"/>
        <c:varyColors val="0"/>
        <c:ser>
          <c:idx val="0"/>
          <c:order val="0"/>
          <c:tx>
            <c:strRef>
              <c:f>'Chart Data'!$C$30</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Data'!$D$23:$AX$23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Data'!$D$30:$AX$30</c:f>
              <c:numCache>
                <c:formatCode>_(* #,##0.00_);_(* \(#,##0.00\);_(* "-"??_);_(@_)</c:formatCode>
                <c:ptCount val="38"/>
                <c:pt idx="0">
                  <c:v>9.3300494615615701</c:v>
                </c:pt>
                <c:pt idx="1">
                  <c:v>10.111191766415478</c:v>
                </c:pt>
                <c:pt idx="2">
                  <c:v>9.3378189000483829</c:v>
                </c:pt>
                <c:pt idx="3">
                  <c:v>9.0808482369951573</c:v>
                </c:pt>
                <c:pt idx="4">
                  <c:v>9.7686015230381695</c:v>
                </c:pt>
                <c:pt idx="5">
                  <c:v>10.812522556321458</c:v>
                </c:pt>
                <c:pt idx="6">
                  <c:v>10.635172699134506</c:v>
                </c:pt>
                <c:pt idx="7">
                  <c:v>10.877384948820696</c:v>
                </c:pt>
                <c:pt idx="8">
                  <c:v>9.9900085816803355</c:v>
                </c:pt>
                <c:pt idx="9">
                  <c:v>10.622180624490255</c:v>
                </c:pt>
                <c:pt idx="10">
                  <c:v>10.133032035906263</c:v>
                </c:pt>
                <c:pt idx="11">
                  <c:v>10.095168445092279</c:v>
                </c:pt>
                <c:pt idx="12">
                  <c:v>9.2980264533407109</c:v>
                </c:pt>
                <c:pt idx="13">
                  <c:v>10.37817256714713</c:v>
                </c:pt>
                <c:pt idx="14">
                  <c:v>10.80331494962484</c:v>
                </c:pt>
                <c:pt idx="15">
                  <c:v>10.123249038835299</c:v>
                </c:pt>
                <c:pt idx="16">
                  <c:v>8.497749651031052</c:v>
                </c:pt>
                <c:pt idx="17">
                  <c:v>9.3478700103467993</c:v>
                </c:pt>
                <c:pt idx="18">
                  <c:v>9.2360326380831221</c:v>
                </c:pt>
                <c:pt idx="19">
                  <c:v>8.5800685256378859</c:v>
                </c:pt>
                <c:pt idx="20">
                  <c:v>8.0230530296833518</c:v>
                </c:pt>
                <c:pt idx="21">
                  <c:v>8.52095027762266</c:v>
                </c:pt>
                <c:pt idx="22">
                  <c:v>8.7110109914935876</c:v>
                </c:pt>
                <c:pt idx="23">
                  <c:v>8.6139180217919336</c:v>
                </c:pt>
                <c:pt idx="24">
                  <c:v>7.3081217951584705</c:v>
                </c:pt>
                <c:pt idx="25">
                  <c:v>7.4907673272073731</c:v>
                </c:pt>
                <c:pt idx="26">
                  <c:v>8.7099085154853881</c:v>
                </c:pt>
                <c:pt idx="27">
                  <c:v>8.631630732608734</c:v>
                </c:pt>
                <c:pt idx="28">
                  <c:v>8.0053408298814848</c:v>
                </c:pt>
                <c:pt idx="29">
                  <c:v>8.6162096208874672</c:v>
                </c:pt>
                <c:pt idx="30">
                  <c:v>8.2717590377752934</c:v>
                </c:pt>
                <c:pt idx="31">
                  <c:v>8.0606470962949768</c:v>
                </c:pt>
                <c:pt idx="32">
                  <c:v>7.3884230663352009</c:v>
                </c:pt>
                <c:pt idx="33">
                  <c:v>7.8724493295051756</c:v>
                </c:pt>
                <c:pt idx="34">
                  <c:v>8.1428192006700062</c:v>
                </c:pt>
                <c:pt idx="35">
                  <c:v>7.7785983972718409</c:v>
                </c:pt>
                <c:pt idx="36">
                  <c:v>7.2224767537218293</c:v>
                </c:pt>
                <c:pt idx="37">
                  <c:v>6.9538877274110549</c:v>
                </c:pt>
              </c:numCache>
            </c:numRef>
          </c:val>
          <c:extLst xmlns:c16r2="http://schemas.microsoft.com/office/drawing/2015/06/chart">
            <c:ext xmlns:c16="http://schemas.microsoft.com/office/drawing/2014/chart" uri="{C3380CC4-5D6E-409C-BE32-E72D297353CC}">
              <c16:uniqueId val="{00000000-357E-49BD-8BF9-936163D2F1A5}"/>
            </c:ext>
          </c:extLst>
        </c:ser>
        <c:dLbls>
          <c:showLegendKey val="0"/>
          <c:showVal val="0"/>
          <c:showCatName val="0"/>
          <c:showSerName val="0"/>
          <c:showPercent val="0"/>
          <c:showBubbleSize val="0"/>
        </c:dLbls>
        <c:gapWidth val="150"/>
        <c:axId val="140669312"/>
        <c:axId val="140670848"/>
      </c:barChart>
      <c:catAx>
        <c:axId val="140669312"/>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670848"/>
        <c:crosses val="autoZero"/>
        <c:auto val="1"/>
        <c:lblAlgn val="ctr"/>
        <c:lblOffset val="100"/>
        <c:noMultiLvlLbl val="0"/>
      </c:catAx>
      <c:valAx>
        <c:axId val="140670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0" i="0" baseline="0">
                    <a:effectLst/>
                  </a:rPr>
                  <a:t>%</a:t>
                </a:r>
                <a:endParaRPr lang="en-US" sz="1000">
                  <a:effectLst/>
                </a:endParaRPr>
              </a:p>
            </c:rich>
          </c:tx>
          <c:layout>
            <c:manualLayout>
              <c:xMode val="edge"/>
              <c:yMode val="edge"/>
              <c:x val="2.0695789691666577E-2"/>
              <c:y val="6.8101559459537737E-3"/>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669312"/>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044261512765456E-2"/>
          <c:y val="6.8669527896995708E-2"/>
          <c:w val="0.90828907182056795"/>
          <c:h val="0.76658533563132936"/>
        </c:manualLayout>
      </c:layout>
      <c:lineChart>
        <c:grouping val="standard"/>
        <c:varyColors val="0"/>
        <c:ser>
          <c:idx val="0"/>
          <c:order val="0"/>
          <c:tx>
            <c:strRef>
              <c:f>'Chart Data'!$C$34</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Data'!$D$33:$AX$33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Data'!$D$34:$AX$34</c:f>
              <c:numCache>
                <c:formatCode>_-* #,##0_-;_-* #,##0\-;_-* "-"??_-;_-@_-</c:formatCode>
                <c:ptCount val="38"/>
                <c:pt idx="0">
                  <c:v>270.38394533401674</c:v>
                </c:pt>
                <c:pt idx="1">
                  <c:v>403.89742259922883</c:v>
                </c:pt>
                <c:pt idx="2">
                  <c:v>471.68294901683231</c:v>
                </c:pt>
                <c:pt idx="3">
                  <c:v>443.95455617424551</c:v>
                </c:pt>
                <c:pt idx="4">
                  <c:v>371.67082205874181</c:v>
                </c:pt>
                <c:pt idx="5">
                  <c:v>631.24883519573632</c:v>
                </c:pt>
                <c:pt idx="6">
                  <c:v>745.25042586466702</c:v>
                </c:pt>
                <c:pt idx="7">
                  <c:v>681.42032900488698</c:v>
                </c:pt>
                <c:pt idx="8">
                  <c:v>577.54282868579583</c:v>
                </c:pt>
                <c:pt idx="9">
                  <c:v>781.9323643762566</c:v>
                </c:pt>
                <c:pt idx="10">
                  <c:v>914.97036235009887</c:v>
                </c:pt>
                <c:pt idx="11">
                  <c:v>719.83007532222382</c:v>
                </c:pt>
                <c:pt idx="12">
                  <c:v>629.25127883270625</c:v>
                </c:pt>
                <c:pt idx="13">
                  <c:v>865.36532717713089</c:v>
                </c:pt>
                <c:pt idx="14">
                  <c:v>1005.0545161992137</c:v>
                </c:pt>
                <c:pt idx="15">
                  <c:v>790.43058323869798</c:v>
                </c:pt>
                <c:pt idx="16">
                  <c:v>699.67811275964755</c:v>
                </c:pt>
                <c:pt idx="17">
                  <c:v>988.75988714179471</c:v>
                </c:pt>
                <c:pt idx="18">
                  <c:v>1190.2379471820518</c:v>
                </c:pt>
                <c:pt idx="19">
                  <c:v>1071.3692105289119</c:v>
                </c:pt>
                <c:pt idx="20">
                  <c:v>1113.5913132051362</c:v>
                </c:pt>
                <c:pt idx="21">
                  <c:v>1542.0331248142488</c:v>
                </c:pt>
                <c:pt idx="22">
                  <c:v>1875.7333966202793</c:v>
                </c:pt>
                <c:pt idx="23">
                  <c:v>1447.9885465087877</c:v>
                </c:pt>
                <c:pt idx="24">
                  <c:v>1373.0482750213728</c:v>
                </c:pt>
                <c:pt idx="25">
                  <c:v>1805.7123545595039</c:v>
                </c:pt>
                <c:pt idx="26">
                  <c:v>2073.8056533054282</c:v>
                </c:pt>
                <c:pt idx="27">
                  <c:v>1532.2856727414801</c:v>
                </c:pt>
                <c:pt idx="28">
                  <c:v>1222.9319342016327</c:v>
                </c:pt>
                <c:pt idx="29">
                  <c:v>1342.5870660536993</c:v>
                </c:pt>
                <c:pt idx="30">
                  <c:v>1493.4120758465513</c:v>
                </c:pt>
                <c:pt idx="31">
                  <c:v>1121.4337836212731</c:v>
                </c:pt>
                <c:pt idx="32">
                  <c:v>1154.1259695114288</c:v>
                </c:pt>
                <c:pt idx="33">
                  <c:v>1691.1040589943859</c:v>
                </c:pt>
                <c:pt idx="34">
                  <c:v>1836.7387248154173</c:v>
                </c:pt>
                <c:pt idx="35">
                  <c:v>1565.690053293999</c:v>
                </c:pt>
                <c:pt idx="36">
                  <c:v>1487.0206396420899</c:v>
                </c:pt>
                <c:pt idx="37">
                  <c:v>1577.7070132760562</c:v>
                </c:pt>
              </c:numCache>
            </c:numRef>
          </c:val>
          <c:smooth val="0"/>
          <c:extLst xmlns:c16r2="http://schemas.microsoft.com/office/drawing/2015/06/chart">
            <c:ext xmlns:c16="http://schemas.microsoft.com/office/drawing/2014/chart" uri="{C3380CC4-5D6E-409C-BE32-E72D297353CC}">
              <c16:uniqueId val="{00000000-E222-450D-B06B-CDD8A85F1D09}"/>
            </c:ext>
          </c:extLst>
        </c:ser>
        <c:ser>
          <c:idx val="1"/>
          <c:order val="1"/>
          <c:tx>
            <c:strRef>
              <c:f>'Chart Data'!$C$37</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Data'!$D$33:$AX$33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Data'!$D$37:$AX$37</c:f>
              <c:numCache>
                <c:formatCode>_-* #,##0_-;_-* #,##0\-;_-* "-"??_-;_-@_-</c:formatCode>
                <c:ptCount val="38"/>
                <c:pt idx="0">
                  <c:v>470.41402513857781</c:v>
                </c:pt>
                <c:pt idx="1">
                  <c:v>702.38428078670643</c:v>
                </c:pt>
                <c:pt idx="2">
                  <c:v>819.72035225442585</c:v>
                </c:pt>
                <c:pt idx="3">
                  <c:v>663.83469056190847</c:v>
                </c:pt>
                <c:pt idx="4">
                  <c:v>638.45991729363618</c:v>
                </c:pt>
                <c:pt idx="5">
                  <c:v>1032.679158593698</c:v>
                </c:pt>
                <c:pt idx="6">
                  <c:v>1216.1545681188809</c:v>
                </c:pt>
                <c:pt idx="7">
                  <c:v>946.76885040626382</c:v>
                </c:pt>
                <c:pt idx="8">
                  <c:v>850.89620435019776</c:v>
                </c:pt>
                <c:pt idx="9">
                  <c:v>1153.1541548606133</c:v>
                </c:pt>
                <c:pt idx="10">
                  <c:v>1373.4101419131928</c:v>
                </c:pt>
                <c:pt idx="11">
                  <c:v>1062.3763714597728</c:v>
                </c:pt>
                <c:pt idx="12">
                  <c:v>944.03555584758851</c:v>
                </c:pt>
                <c:pt idx="13">
                  <c:v>1346.7023190522161</c:v>
                </c:pt>
                <c:pt idx="14">
                  <c:v>1579.0844482712012</c:v>
                </c:pt>
                <c:pt idx="15">
                  <c:v>1233.5080694320293</c:v>
                </c:pt>
                <c:pt idx="16">
                  <c:v>1041.4006573121906</c:v>
                </c:pt>
                <c:pt idx="17">
                  <c:v>1422.3074788800184</c:v>
                </c:pt>
                <c:pt idx="18">
                  <c:v>1681.7426735642387</c:v>
                </c:pt>
                <c:pt idx="19">
                  <c:v>1326.1269677646187</c:v>
                </c:pt>
                <c:pt idx="20">
                  <c:v>1105.7088344473275</c:v>
                </c:pt>
                <c:pt idx="21">
                  <c:v>1491.7658802968324</c:v>
                </c:pt>
                <c:pt idx="22">
                  <c:v>1745.2614054014125</c:v>
                </c:pt>
                <c:pt idx="23">
                  <c:v>1353.9451845521162</c:v>
                </c:pt>
                <c:pt idx="24">
                  <c:v>1159.1643011409906</c:v>
                </c:pt>
                <c:pt idx="25">
                  <c:v>1552.5850623275458</c:v>
                </c:pt>
                <c:pt idx="26">
                  <c:v>1706.6966297759989</c:v>
                </c:pt>
                <c:pt idx="27">
                  <c:v>1328.6876274725623</c:v>
                </c:pt>
                <c:pt idx="28">
                  <c:v>1134.294319972123</c:v>
                </c:pt>
                <c:pt idx="29">
                  <c:v>1327.0771177117385</c:v>
                </c:pt>
                <c:pt idx="30">
                  <c:v>1535.1221556827945</c:v>
                </c:pt>
                <c:pt idx="31">
                  <c:v>1183.8712663565004</c:v>
                </c:pt>
                <c:pt idx="32">
                  <c:v>1142.3562951577985</c:v>
                </c:pt>
                <c:pt idx="33">
                  <c:v>1708.6719863993337</c:v>
                </c:pt>
                <c:pt idx="34">
                  <c:v>2067.2244364088456</c:v>
                </c:pt>
                <c:pt idx="35">
                  <c:v>1661.2467571766144</c:v>
                </c:pt>
                <c:pt idx="36">
                  <c:v>1437.3514505717471</c:v>
                </c:pt>
                <c:pt idx="37">
                  <c:v>1746.6986639766201</c:v>
                </c:pt>
              </c:numCache>
            </c:numRef>
          </c:val>
          <c:smooth val="0"/>
          <c:extLst xmlns:c16r2="http://schemas.microsoft.com/office/drawing/2015/06/chart">
            <c:ext xmlns:c16="http://schemas.microsoft.com/office/drawing/2014/chart" uri="{C3380CC4-5D6E-409C-BE32-E72D297353CC}">
              <c16:uniqueId val="{00000001-E222-450D-B06B-CDD8A85F1D09}"/>
            </c:ext>
          </c:extLst>
        </c:ser>
        <c:dLbls>
          <c:showLegendKey val="0"/>
          <c:showVal val="0"/>
          <c:showCatName val="0"/>
          <c:showSerName val="0"/>
          <c:showPercent val="0"/>
          <c:showBubbleSize val="0"/>
        </c:dLbls>
        <c:marker val="1"/>
        <c:smooth val="0"/>
        <c:axId val="140750208"/>
        <c:axId val="140756480"/>
      </c:lineChart>
      <c:catAx>
        <c:axId val="140750208"/>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756480"/>
        <c:crosses val="autoZero"/>
        <c:auto val="1"/>
        <c:lblAlgn val="ctr"/>
        <c:lblOffset val="100"/>
        <c:noMultiLvlLbl val="0"/>
      </c:catAx>
      <c:valAx>
        <c:axId val="140756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0" i="0" baseline="0">
                    <a:effectLst/>
                  </a:rPr>
                  <a:t>in million</a:t>
                </a:r>
                <a:r>
                  <a:rPr lang="ar-QA" sz="1000" b="0" i="0" baseline="0">
                    <a:effectLst/>
                  </a:rPr>
                  <a:t> </a:t>
                </a:r>
                <a:r>
                  <a:rPr lang="en-US" sz="1000" b="0" i="0" baseline="0">
                    <a:effectLst/>
                  </a:rPr>
                  <a:t>QR</a:t>
                </a:r>
                <a:endParaRPr lang="en-US" sz="1000">
                  <a:effectLst/>
                </a:endParaRPr>
              </a:p>
            </c:rich>
          </c:tx>
          <c:layout>
            <c:manualLayout>
              <c:xMode val="edge"/>
              <c:yMode val="edge"/>
              <c:x val="1.2121212121212121E-2"/>
              <c:y val="1.3900622937154326E-2"/>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750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044261512765456E-2"/>
          <c:y val="6.8669527896995708E-2"/>
          <c:w val="0.90828907182056795"/>
          <c:h val="0.76658533563132936"/>
        </c:manualLayout>
      </c:layout>
      <c:barChart>
        <c:barDir val="col"/>
        <c:grouping val="clustered"/>
        <c:varyColors val="0"/>
        <c:ser>
          <c:idx val="1"/>
          <c:order val="0"/>
          <c:tx>
            <c:strRef>
              <c:f>'Chart Data'!$C$40</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Data'!$D$33:$AX$33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Data'!$D$40:$AX$40</c:f>
              <c:numCache>
                <c:formatCode>_(* #,##0.00_);_(* \(#,##0.00\);_(* "-"??_);_(@_)</c:formatCode>
                <c:ptCount val="38"/>
                <c:pt idx="0">
                  <c:v>0.19536232816712712</c:v>
                </c:pt>
                <c:pt idx="1">
                  <c:v>0.26383045919814324</c:v>
                </c:pt>
                <c:pt idx="2">
                  <c:v>0.29574905206665297</c:v>
                </c:pt>
                <c:pt idx="3">
                  <c:v>0.27795213554455156</c:v>
                </c:pt>
                <c:pt idx="4">
                  <c:v>0.21852308521550459</c:v>
                </c:pt>
                <c:pt idx="5">
                  <c:v>0.37891977225627504</c:v>
                </c:pt>
                <c:pt idx="6">
                  <c:v>0.4409847420612692</c:v>
                </c:pt>
                <c:pt idx="7">
                  <c:v>0.39071751984358449</c:v>
                </c:pt>
                <c:pt idx="8">
                  <c:v>0.31322334208630265</c:v>
                </c:pt>
                <c:pt idx="9">
                  <c:v>0.44784916687644644</c:v>
                </c:pt>
                <c:pt idx="10">
                  <c:v>0.50820148950310551</c:v>
                </c:pt>
                <c:pt idx="11">
                  <c:v>0.39048283243036253</c:v>
                </c:pt>
                <c:pt idx="12">
                  <c:v>0.31959032043373375</c:v>
                </c:pt>
                <c:pt idx="13">
                  <c:v>0.45700286511358978</c:v>
                </c:pt>
                <c:pt idx="14">
                  <c:v>0.53232681712336183</c:v>
                </c:pt>
                <c:pt idx="15">
                  <c:v>0.45012169045792583</c:v>
                </c:pt>
                <c:pt idx="16">
                  <c:v>0.45941900052357204</c:v>
                </c:pt>
                <c:pt idx="17">
                  <c:v>0.66424403916529373</c:v>
                </c:pt>
                <c:pt idx="18">
                  <c:v>0.81548945853385968</c:v>
                </c:pt>
                <c:pt idx="19">
                  <c:v>0.75646484963302274</c:v>
                </c:pt>
                <c:pt idx="20">
                  <c:v>0.85077338940492475</c:v>
                </c:pt>
                <c:pt idx="21">
                  <c:v>1.1480948080311393</c:v>
                </c:pt>
                <c:pt idx="22">
                  <c:v>1.3295802167658783</c:v>
                </c:pt>
                <c:pt idx="23">
                  <c:v>0.99160977559475294</c:v>
                </c:pt>
                <c:pt idx="24">
                  <c:v>0.94053051024466094</c:v>
                </c:pt>
                <c:pt idx="25">
                  <c:v>1.2808870877483396</c:v>
                </c:pt>
                <c:pt idx="26">
                  <c:v>1.4342820320294678</c:v>
                </c:pt>
                <c:pt idx="27">
                  <c:v>0.98951471095330368</c:v>
                </c:pt>
                <c:pt idx="28">
                  <c:v>0.76360824712994546</c:v>
                </c:pt>
                <c:pt idx="29">
                  <c:v>0.82388165932958057</c:v>
                </c:pt>
                <c:pt idx="30">
                  <c:v>0.8686825715223403</c:v>
                </c:pt>
                <c:pt idx="31">
                  <c:v>0.65081633576200815</c:v>
                </c:pt>
                <c:pt idx="32">
                  <c:v>0.70933072901771743</c:v>
                </c:pt>
                <c:pt idx="33">
                  <c:v>1.0693767996882066</c:v>
                </c:pt>
                <c:pt idx="34">
                  <c:v>1.1511666341849878</c:v>
                </c:pt>
                <c:pt idx="35">
                  <c:v>0.98071018233926688</c:v>
                </c:pt>
                <c:pt idx="36">
                  <c:v>0.97724792094156954</c:v>
                </c:pt>
                <c:pt idx="37">
                  <c:v>1.3531939792936984</c:v>
                </c:pt>
              </c:numCache>
            </c:numRef>
          </c:val>
          <c:extLst xmlns:c16r2="http://schemas.microsoft.com/office/drawing/2015/06/chart">
            <c:ext xmlns:c16="http://schemas.microsoft.com/office/drawing/2014/chart" uri="{C3380CC4-5D6E-409C-BE32-E72D297353CC}">
              <c16:uniqueId val="{00000001-E222-450D-B06B-CDD8A85F1D09}"/>
            </c:ext>
          </c:extLst>
        </c:ser>
        <c:dLbls>
          <c:showLegendKey val="0"/>
          <c:showVal val="0"/>
          <c:showCatName val="0"/>
          <c:showSerName val="0"/>
          <c:showPercent val="0"/>
          <c:showBubbleSize val="0"/>
        </c:dLbls>
        <c:gapWidth val="150"/>
        <c:axId val="140146944"/>
        <c:axId val="140148736"/>
      </c:barChart>
      <c:catAx>
        <c:axId val="140146944"/>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148736"/>
        <c:crosses val="autoZero"/>
        <c:auto val="1"/>
        <c:lblAlgn val="ctr"/>
        <c:lblOffset val="100"/>
        <c:noMultiLvlLbl val="0"/>
      </c:catAx>
      <c:valAx>
        <c:axId val="140148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0" i="0" baseline="0">
                    <a:effectLst/>
                  </a:rPr>
                  <a:t>%</a:t>
                </a:r>
                <a:endParaRPr lang="en-US" sz="1000">
                  <a:effectLst/>
                </a:endParaRPr>
              </a:p>
            </c:rich>
          </c:tx>
          <c:layout>
            <c:manualLayout>
              <c:xMode val="edge"/>
              <c:yMode val="edge"/>
              <c:x val="1.2121212121212121E-2"/>
              <c:y val="1.3900622937154326E-2"/>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146944"/>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672747019475235E-2"/>
          <c:y val="6.9234097793163127E-2"/>
          <c:w val="0.9120858736701799"/>
          <c:h val="0.76466630550454229"/>
        </c:manualLayout>
      </c:layout>
      <c:lineChart>
        <c:grouping val="standard"/>
        <c:varyColors val="0"/>
        <c:ser>
          <c:idx val="0"/>
          <c:order val="0"/>
          <c:tx>
            <c:strRef>
              <c:f>'Chart Data'!$C$44</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Data'!$D$43:$AX$43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Data'!$D$44:$AX$44</c:f>
              <c:numCache>
                <c:formatCode>_-* #,##0_-;_-* #,##0\-;_-* "-"??_-;_-@_-</c:formatCode>
                <c:ptCount val="38"/>
                <c:pt idx="0">
                  <c:v>6983.2178007028597</c:v>
                </c:pt>
                <c:pt idx="1">
                  <c:v>7177.3831719548625</c:v>
                </c:pt>
                <c:pt idx="2">
                  <c:v>7093.6257098910628</c:v>
                </c:pt>
                <c:pt idx="3">
                  <c:v>7260.8094622373683</c:v>
                </c:pt>
                <c:pt idx="4">
                  <c:v>7686.4023152443533</c:v>
                </c:pt>
                <c:pt idx="5">
                  <c:v>7713.0155715283363</c:v>
                </c:pt>
                <c:pt idx="6">
                  <c:v>7645.0183515342414</c:v>
                </c:pt>
                <c:pt idx="7">
                  <c:v>7902.6713955516225</c:v>
                </c:pt>
                <c:pt idx="8">
                  <c:v>9722.1876012475877</c:v>
                </c:pt>
                <c:pt idx="9">
                  <c:v>9533.2245284994824</c:v>
                </c:pt>
                <c:pt idx="10">
                  <c:v>9751.3856096925501</c:v>
                </c:pt>
                <c:pt idx="11">
                  <c:v>10297.7044999878</c:v>
                </c:pt>
                <c:pt idx="12">
                  <c:v>12385.590563842499</c:v>
                </c:pt>
                <c:pt idx="13">
                  <c:v>12150.990836303803</c:v>
                </c:pt>
                <c:pt idx="14">
                  <c:v>12496.614206262453</c:v>
                </c:pt>
                <c:pt idx="15">
                  <c:v>12997.452411156257</c:v>
                </c:pt>
                <c:pt idx="16">
                  <c:v>14837.858701231409</c:v>
                </c:pt>
                <c:pt idx="17">
                  <c:v>14532.450452638688</c:v>
                </c:pt>
                <c:pt idx="18">
                  <c:v>15270.902813684907</c:v>
                </c:pt>
                <c:pt idx="19">
                  <c:v>16051.887188916544</c:v>
                </c:pt>
                <c:pt idx="20">
                  <c:v>18460.053881630403</c:v>
                </c:pt>
                <c:pt idx="21">
                  <c:v>18526.187834716289</c:v>
                </c:pt>
                <c:pt idx="22">
                  <c:v>19903.358661767095</c:v>
                </c:pt>
                <c:pt idx="23">
                  <c:v>20189.063994794556</c:v>
                </c:pt>
                <c:pt idx="24">
                  <c:v>21292.450342341373</c:v>
                </c:pt>
                <c:pt idx="25">
                  <c:v>19409.144564152321</c:v>
                </c:pt>
                <c:pt idx="26">
                  <c:v>18610.084800534401</c:v>
                </c:pt>
                <c:pt idx="27">
                  <c:v>19728.291308437976</c:v>
                </c:pt>
                <c:pt idx="28">
                  <c:v>21551.2613340635</c:v>
                </c:pt>
                <c:pt idx="29">
                  <c:v>20613.473700145099</c:v>
                </c:pt>
                <c:pt idx="30">
                  <c:v>19646.650174674382</c:v>
                </c:pt>
                <c:pt idx="31">
                  <c:v>20788.609240746307</c:v>
                </c:pt>
                <c:pt idx="32">
                  <c:v>20431.887831093882</c:v>
                </c:pt>
                <c:pt idx="33">
                  <c:v>19499.528714142376</c:v>
                </c:pt>
                <c:pt idx="34">
                  <c:v>18782.990354082853</c:v>
                </c:pt>
                <c:pt idx="35">
                  <c:v>19459.427490041136</c:v>
                </c:pt>
                <c:pt idx="36">
                  <c:v>19943.974826461948</c:v>
                </c:pt>
                <c:pt idx="37">
                  <c:v>18509.867702391432</c:v>
                </c:pt>
              </c:numCache>
            </c:numRef>
          </c:val>
          <c:smooth val="0"/>
          <c:extLst xmlns:c16r2="http://schemas.microsoft.com/office/drawing/2015/06/chart">
            <c:ext xmlns:c16="http://schemas.microsoft.com/office/drawing/2014/chart" uri="{C3380CC4-5D6E-409C-BE32-E72D297353CC}">
              <c16:uniqueId val="{00000000-EE63-4A15-A120-C2AC690EBD95}"/>
            </c:ext>
          </c:extLst>
        </c:ser>
        <c:ser>
          <c:idx val="1"/>
          <c:order val="1"/>
          <c:tx>
            <c:strRef>
              <c:f>'Chart Data'!$C$47</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Data'!$D$43:$AX$43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Data'!$D$47:$AX$47</c:f>
              <c:numCache>
                <c:formatCode>_-* #,##0_-;_-* #,##0\-;_-* "-"??_-;_-@_-</c:formatCode>
                <c:ptCount val="38"/>
                <c:pt idx="0">
                  <c:v>8133.5837209284637</c:v>
                </c:pt>
                <c:pt idx="1">
                  <c:v>7786.5888041965409</c:v>
                </c:pt>
                <c:pt idx="2">
                  <c:v>7991.5491655359956</c:v>
                </c:pt>
                <c:pt idx="3">
                  <c:v>8089.2845765953425</c:v>
                </c:pt>
                <c:pt idx="4">
                  <c:v>8760.7767450596293</c:v>
                </c:pt>
                <c:pt idx="5">
                  <c:v>8497.8157141141073</c:v>
                </c:pt>
                <c:pt idx="6">
                  <c:v>8696.2199260484085</c:v>
                </c:pt>
                <c:pt idx="7">
                  <c:v>8868.5617294336789</c:v>
                </c:pt>
                <c:pt idx="8">
                  <c:v>10441.891022087624</c:v>
                </c:pt>
                <c:pt idx="9">
                  <c:v>10197.900975666482</c:v>
                </c:pt>
                <c:pt idx="10">
                  <c:v>10504.469682812605</c:v>
                </c:pt>
                <c:pt idx="11">
                  <c:v>11050.320386002832</c:v>
                </c:pt>
                <c:pt idx="12">
                  <c:v>13252.822688411727</c:v>
                </c:pt>
                <c:pt idx="13">
                  <c:v>12279.284345174967</c:v>
                </c:pt>
                <c:pt idx="14">
                  <c:v>12987.451669299506</c:v>
                </c:pt>
                <c:pt idx="15">
                  <c:v>13320.680858014173</c:v>
                </c:pt>
                <c:pt idx="16">
                  <c:v>15196.995358460203</c:v>
                </c:pt>
                <c:pt idx="17">
                  <c:v>14459.304278029353</c:v>
                </c:pt>
                <c:pt idx="18">
                  <c:v>15945.784452070042</c:v>
                </c:pt>
                <c:pt idx="19">
                  <c:v>16820.599627976128</c:v>
                </c:pt>
                <c:pt idx="20">
                  <c:v>19609.390791491831</c:v>
                </c:pt>
                <c:pt idx="21">
                  <c:v>19161.419575929838</c:v>
                </c:pt>
                <c:pt idx="22">
                  <c:v>20786.171757908087</c:v>
                </c:pt>
                <c:pt idx="23">
                  <c:v>20635.851682682929</c:v>
                </c:pt>
                <c:pt idx="24">
                  <c:v>21684.648143369915</c:v>
                </c:pt>
                <c:pt idx="25">
                  <c:v>19453.40137564304</c:v>
                </c:pt>
                <c:pt idx="26">
                  <c:v>20166.811908809239</c:v>
                </c:pt>
                <c:pt idx="27">
                  <c:v>20355.656831560074</c:v>
                </c:pt>
                <c:pt idx="28">
                  <c:v>21044.73654667892</c:v>
                </c:pt>
                <c:pt idx="29">
                  <c:v>20084.118656651521</c:v>
                </c:pt>
                <c:pt idx="30">
                  <c:v>20584.322068430731</c:v>
                </c:pt>
                <c:pt idx="31">
                  <c:v>20886.817177868135</c:v>
                </c:pt>
                <c:pt idx="32">
                  <c:v>20968.947657521287</c:v>
                </c:pt>
                <c:pt idx="33">
                  <c:v>19622.261903166342</c:v>
                </c:pt>
                <c:pt idx="34">
                  <c:v>20110.076394877204</c:v>
                </c:pt>
                <c:pt idx="35">
                  <c:v>20513.744735056014</c:v>
                </c:pt>
                <c:pt idx="36">
                  <c:v>20328.097327803811</c:v>
                </c:pt>
                <c:pt idx="37">
                  <c:v>18783.962666650525</c:v>
                </c:pt>
              </c:numCache>
            </c:numRef>
          </c:val>
          <c:smooth val="0"/>
          <c:extLst xmlns:c16r2="http://schemas.microsoft.com/office/drawing/2015/06/chart">
            <c:ext xmlns:c16="http://schemas.microsoft.com/office/drawing/2014/chart" uri="{C3380CC4-5D6E-409C-BE32-E72D297353CC}">
              <c16:uniqueId val="{00000001-EE63-4A15-A120-C2AC690EBD95}"/>
            </c:ext>
          </c:extLst>
        </c:ser>
        <c:dLbls>
          <c:showLegendKey val="0"/>
          <c:showVal val="0"/>
          <c:showCatName val="0"/>
          <c:showSerName val="0"/>
          <c:showPercent val="0"/>
          <c:showBubbleSize val="0"/>
        </c:dLbls>
        <c:marker val="1"/>
        <c:smooth val="0"/>
        <c:axId val="140490240"/>
        <c:axId val="140492160"/>
      </c:lineChart>
      <c:catAx>
        <c:axId val="140490240"/>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92160"/>
        <c:crosses val="autoZero"/>
        <c:auto val="1"/>
        <c:lblAlgn val="ctr"/>
        <c:lblOffset val="100"/>
        <c:noMultiLvlLbl val="0"/>
      </c:catAx>
      <c:valAx>
        <c:axId val="140492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0" i="0" baseline="0">
                    <a:effectLst/>
                  </a:rPr>
                  <a:t>in million</a:t>
                </a:r>
                <a:r>
                  <a:rPr lang="ar-QA" sz="1000" b="0" i="0" baseline="0">
                    <a:effectLst/>
                  </a:rPr>
                  <a:t> </a:t>
                </a:r>
                <a:r>
                  <a:rPr lang="en-US" sz="1000" b="0" i="0" baseline="0">
                    <a:effectLst/>
                  </a:rPr>
                  <a:t>QR</a:t>
                </a:r>
                <a:endParaRPr lang="en-US" sz="1000">
                  <a:effectLst/>
                </a:endParaRPr>
              </a:p>
            </c:rich>
          </c:tx>
          <c:layout>
            <c:manualLayout>
              <c:xMode val="edge"/>
              <c:yMode val="edge"/>
              <c:x val="3.134796238244514E-3"/>
              <c:y val="1.2497572377230442E-3"/>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490240"/>
        <c:crosses val="autoZero"/>
        <c:crossBetween val="between"/>
      </c:valAx>
      <c:spPr>
        <a:noFill/>
        <a:ln>
          <a:noFill/>
        </a:ln>
        <a:effectLst/>
      </c:spPr>
    </c:plotArea>
    <c:legend>
      <c:legendPos val="b"/>
      <c:layout>
        <c:manualLayout>
          <c:xMode val="edge"/>
          <c:yMode val="edge"/>
          <c:x val="0.276493518158139"/>
          <c:y val="0.93401090982190615"/>
          <c:w val="0.46067546219731936"/>
          <c:h val="4.86805657298030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672747019475235E-2"/>
          <c:y val="6.9234097793163127E-2"/>
          <c:w val="0.9120858736701799"/>
          <c:h val="0.76466630550454229"/>
        </c:manualLayout>
      </c:layout>
      <c:barChart>
        <c:barDir val="col"/>
        <c:grouping val="clustered"/>
        <c:varyColors val="0"/>
        <c:ser>
          <c:idx val="1"/>
          <c:order val="0"/>
          <c:tx>
            <c:strRef>
              <c:f>'Chart Data'!$C$50</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Data'!$D$43:$AX$43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Data'!$D$50:$AX$50</c:f>
              <c:numCache>
                <c:formatCode>_(* #,##0.00_);_(* \(#,##0.00\);_(* "-"??_);_(@_)</c:formatCode>
                <c:ptCount val="38"/>
                <c:pt idx="0">
                  <c:v>5.0456312631954177</c:v>
                </c:pt>
                <c:pt idx="1">
                  <c:v>4.6883495465551226</c:v>
                </c:pt>
                <c:pt idx="2">
                  <c:v>4.4477611153611027</c:v>
                </c:pt>
                <c:pt idx="3">
                  <c:v>4.5458650389858075</c:v>
                </c:pt>
                <c:pt idx="4">
                  <c:v>4.5192042217113499</c:v>
                </c:pt>
                <c:pt idx="5">
                  <c:v>4.6298922719855504</c:v>
                </c:pt>
                <c:pt idx="6">
                  <c:v>4.5237631926119972</c:v>
                </c:pt>
                <c:pt idx="7">
                  <c:v>4.5312885987976221</c:v>
                </c:pt>
                <c:pt idx="8">
                  <c:v>5.2727104235407118</c:v>
                </c:pt>
                <c:pt idx="9">
                  <c:v>5.4601227129667569</c:v>
                </c:pt>
                <c:pt idx="10">
                  <c:v>5.4162067925744397</c:v>
                </c:pt>
                <c:pt idx="11">
                  <c:v>5.5861472846715055</c:v>
                </c:pt>
                <c:pt idx="12">
                  <c:v>6.2905153953796216</c:v>
                </c:pt>
                <c:pt idx="13">
                  <c:v>6.4169865047333543</c:v>
                </c:pt>
                <c:pt idx="14">
                  <c:v>6.6188278924361521</c:v>
                </c:pt>
                <c:pt idx="15">
                  <c:v>7.4015800691625762</c:v>
                </c:pt>
                <c:pt idx="16">
                  <c:v>9.7427575482433539</c:v>
                </c:pt>
                <c:pt idx="17">
                  <c:v>9.7628288861256234</c:v>
                </c:pt>
                <c:pt idx="18">
                  <c:v>10.462832491888548</c:v>
                </c:pt>
                <c:pt idx="19">
                  <c:v>11.333803799248079</c:v>
                </c:pt>
                <c:pt idx="20">
                  <c:v>14.103309197221742</c:v>
                </c:pt>
                <c:pt idx="21">
                  <c:v>13.793361324977734</c:v>
                </c:pt>
                <c:pt idx="22">
                  <c:v>14.10814136569882</c:v>
                </c:pt>
                <c:pt idx="23">
                  <c:v>13.825850532875631</c:v>
                </c:pt>
                <c:pt idx="24">
                  <c:v>14.585211277097823</c:v>
                </c:pt>
                <c:pt idx="25">
                  <c:v>13.767930752474861</c:v>
                </c:pt>
                <c:pt idx="26">
                  <c:v>12.871076034249773</c:v>
                </c:pt>
                <c:pt idx="27">
                  <c:v>12.74007505189611</c:v>
                </c:pt>
                <c:pt idx="28">
                  <c:v>13.456775827419248</c:v>
                </c:pt>
                <c:pt idx="29">
                  <c:v>12.649505827984003</c:v>
                </c:pt>
                <c:pt idx="30">
                  <c:v>11.427992897313086</c:v>
                </c:pt>
                <c:pt idx="31">
                  <c:v>12.064525511227057</c:v>
                </c:pt>
                <c:pt idx="32">
                  <c:v>12.557525151759039</c:v>
                </c:pt>
                <c:pt idx="33">
                  <c:v>12.330609403278057</c:v>
                </c:pt>
                <c:pt idx="34">
                  <c:v>11.772143470221428</c:v>
                </c:pt>
                <c:pt idx="35">
                  <c:v>12.188912257458442</c:v>
                </c:pt>
                <c:pt idx="36">
                  <c:v>13.106884608650777</c:v>
                </c:pt>
                <c:pt idx="37">
                  <c:v>15.875851043083589</c:v>
                </c:pt>
              </c:numCache>
            </c:numRef>
          </c:val>
          <c:extLst xmlns:c16r2="http://schemas.microsoft.com/office/drawing/2015/06/chart">
            <c:ext xmlns:c16="http://schemas.microsoft.com/office/drawing/2014/chart" uri="{C3380CC4-5D6E-409C-BE32-E72D297353CC}">
              <c16:uniqueId val="{00000001-EE63-4A15-A120-C2AC690EBD95}"/>
            </c:ext>
          </c:extLst>
        </c:ser>
        <c:dLbls>
          <c:showLegendKey val="0"/>
          <c:showVal val="0"/>
          <c:showCatName val="0"/>
          <c:showSerName val="0"/>
          <c:showPercent val="0"/>
          <c:showBubbleSize val="0"/>
        </c:dLbls>
        <c:gapWidth val="150"/>
        <c:axId val="140603776"/>
        <c:axId val="140605312"/>
      </c:barChart>
      <c:catAx>
        <c:axId val="140603776"/>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605312"/>
        <c:crosses val="autoZero"/>
        <c:auto val="1"/>
        <c:lblAlgn val="ctr"/>
        <c:lblOffset val="100"/>
        <c:noMultiLvlLbl val="0"/>
      </c:catAx>
      <c:valAx>
        <c:axId val="140605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0" i="0" baseline="0">
                    <a:effectLst/>
                  </a:rPr>
                  <a:t>%</a:t>
                </a:r>
                <a:endParaRPr lang="en-US" sz="1000">
                  <a:effectLst/>
                </a:endParaRPr>
              </a:p>
            </c:rich>
          </c:tx>
          <c:layout>
            <c:manualLayout>
              <c:xMode val="edge"/>
              <c:yMode val="edge"/>
              <c:x val="3.134796238244514E-3"/>
              <c:y val="1.2497572377230442E-3"/>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603776"/>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387623935789464E-2"/>
          <c:y val="6.997900629811056E-2"/>
          <c:w val="0.92113848824989719"/>
          <c:h val="0.76274648314167171"/>
        </c:manualLayout>
      </c:layout>
      <c:lineChart>
        <c:grouping val="standard"/>
        <c:varyColors val="0"/>
        <c:ser>
          <c:idx val="0"/>
          <c:order val="0"/>
          <c:tx>
            <c:strRef>
              <c:f>'Chart Data'!$C$54</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Data'!$D$53:$AX$53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Data'!$D$54:$AX$54</c:f>
              <c:numCache>
                <c:formatCode>_-* #,##0_-;_-* #,##0\-;_-* "-"??_-;_-@_-</c:formatCode>
                <c:ptCount val="38"/>
                <c:pt idx="0">
                  <c:v>6964.3938390403018</c:v>
                </c:pt>
                <c:pt idx="1">
                  <c:v>7551.4289576275251</c:v>
                </c:pt>
                <c:pt idx="2">
                  <c:v>8957.6325600577529</c:v>
                </c:pt>
                <c:pt idx="3">
                  <c:v>8710.3818536092695</c:v>
                </c:pt>
                <c:pt idx="4">
                  <c:v>7585.8466121170841</c:v>
                </c:pt>
                <c:pt idx="5">
                  <c:v>8332.088373752973</c:v>
                </c:pt>
                <c:pt idx="6">
                  <c:v>10030.574466434307</c:v>
                </c:pt>
                <c:pt idx="7">
                  <c:v>9808.4433269738856</c:v>
                </c:pt>
                <c:pt idx="8">
                  <c:v>8976.9130984764852</c:v>
                </c:pt>
                <c:pt idx="9">
                  <c:v>9662.4176878685212</c:v>
                </c:pt>
                <c:pt idx="10">
                  <c:v>11606.605554290332</c:v>
                </c:pt>
                <c:pt idx="11">
                  <c:v>12323.709796156458</c:v>
                </c:pt>
                <c:pt idx="12">
                  <c:v>10850.567751597411</c:v>
                </c:pt>
                <c:pt idx="13">
                  <c:v>10514.13501502006</c:v>
                </c:pt>
                <c:pt idx="14">
                  <c:v>12875.38464499825</c:v>
                </c:pt>
                <c:pt idx="15">
                  <c:v>13505.445299811436</c:v>
                </c:pt>
                <c:pt idx="16">
                  <c:v>12035.339480075891</c:v>
                </c:pt>
                <c:pt idx="17">
                  <c:v>12022.925562206054</c:v>
                </c:pt>
                <c:pt idx="18">
                  <c:v>13646.762399888084</c:v>
                </c:pt>
                <c:pt idx="19">
                  <c:v>13759.905336388552</c:v>
                </c:pt>
                <c:pt idx="20">
                  <c:v>11447.71391860171</c:v>
                </c:pt>
                <c:pt idx="21">
                  <c:v>10858.101062014095</c:v>
                </c:pt>
                <c:pt idx="22">
                  <c:v>12192.123763084668</c:v>
                </c:pt>
                <c:pt idx="23">
                  <c:v>12482.590944831481</c:v>
                </c:pt>
                <c:pt idx="24">
                  <c:v>10986.714168069346</c:v>
                </c:pt>
                <c:pt idx="25">
                  <c:v>10971.364810998521</c:v>
                </c:pt>
                <c:pt idx="26">
                  <c:v>12253.456029850124</c:v>
                </c:pt>
                <c:pt idx="27">
                  <c:v>13222.481831601805</c:v>
                </c:pt>
                <c:pt idx="28">
                  <c:v>11502.226969877214</c:v>
                </c:pt>
                <c:pt idx="29">
                  <c:v>11348.298638585591</c:v>
                </c:pt>
                <c:pt idx="30">
                  <c:v>13143.202885417584</c:v>
                </c:pt>
                <c:pt idx="31">
                  <c:v>13799.866420769358</c:v>
                </c:pt>
                <c:pt idx="32">
                  <c:v>11499.672366734128</c:v>
                </c:pt>
                <c:pt idx="33">
                  <c:v>11447.443956362815</c:v>
                </c:pt>
                <c:pt idx="34">
                  <c:v>13220.91783149468</c:v>
                </c:pt>
                <c:pt idx="35">
                  <c:v>13914.745280841353</c:v>
                </c:pt>
                <c:pt idx="36">
                  <c:v>11074.79773741497</c:v>
                </c:pt>
                <c:pt idx="37">
                  <c:v>7458.569859508335</c:v>
                </c:pt>
              </c:numCache>
            </c:numRef>
          </c:val>
          <c:smooth val="0"/>
          <c:extLst xmlns:c16r2="http://schemas.microsoft.com/office/drawing/2015/06/chart">
            <c:ext xmlns:c16="http://schemas.microsoft.com/office/drawing/2014/chart" uri="{C3380CC4-5D6E-409C-BE32-E72D297353CC}">
              <c16:uniqueId val="{00000000-93E5-469B-A2CF-87CAD333F0A3}"/>
            </c:ext>
          </c:extLst>
        </c:ser>
        <c:ser>
          <c:idx val="1"/>
          <c:order val="1"/>
          <c:tx>
            <c:strRef>
              <c:f>'Chart Data'!$C$57</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Data'!$D$53:$AX$53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Data'!$D$57:$AX$57</c:f>
              <c:numCache>
                <c:formatCode>_-* #,##0_-;_-* #,##0\-;_-* "-"??_-;_-@_-</c:formatCode>
                <c:ptCount val="38"/>
                <c:pt idx="0">
                  <c:v>8215.9373880891671</c:v>
                </c:pt>
                <c:pt idx="1">
                  <c:v>9074.9788838058776</c:v>
                </c:pt>
                <c:pt idx="2">
                  <c:v>10430.765699068748</c:v>
                </c:pt>
                <c:pt idx="3">
                  <c:v>10299.838901812538</c:v>
                </c:pt>
                <c:pt idx="4">
                  <c:v>8607.858050104398</c:v>
                </c:pt>
                <c:pt idx="5">
                  <c:v>9589.8140927783661</c:v>
                </c:pt>
                <c:pt idx="6">
                  <c:v>11435.244927302971</c:v>
                </c:pt>
                <c:pt idx="7">
                  <c:v>11304.346274334675</c:v>
                </c:pt>
                <c:pt idx="8">
                  <c:v>9939.0732837107207</c:v>
                </c:pt>
                <c:pt idx="9">
                  <c:v>10695.480518231565</c:v>
                </c:pt>
                <c:pt idx="10">
                  <c:v>12824.042981780218</c:v>
                </c:pt>
                <c:pt idx="11">
                  <c:v>13546.618919248231</c:v>
                </c:pt>
                <c:pt idx="12">
                  <c:v>11937.487774605386</c:v>
                </c:pt>
                <c:pt idx="13">
                  <c:v>11523.08304128455</c:v>
                </c:pt>
                <c:pt idx="14">
                  <c:v>14170.728067167605</c:v>
                </c:pt>
                <c:pt idx="15">
                  <c:v>14869.096333449526</c:v>
                </c:pt>
                <c:pt idx="16">
                  <c:v>13051.395937925194</c:v>
                </c:pt>
                <c:pt idx="17">
                  <c:v>12807.539208248181</c:v>
                </c:pt>
                <c:pt idx="18">
                  <c:v>14766.945428792238</c:v>
                </c:pt>
                <c:pt idx="19">
                  <c:v>15162.514980289016</c:v>
                </c:pt>
                <c:pt idx="20">
                  <c:v>12063.724333578906</c:v>
                </c:pt>
                <c:pt idx="21">
                  <c:v>11307.317732869145</c:v>
                </c:pt>
                <c:pt idx="22">
                  <c:v>12852.135979138005</c:v>
                </c:pt>
                <c:pt idx="23">
                  <c:v>13573.888062956265</c:v>
                </c:pt>
                <c:pt idx="24">
                  <c:v>11396.698547296597</c:v>
                </c:pt>
                <c:pt idx="25">
                  <c:v>11320.315843193774</c:v>
                </c:pt>
                <c:pt idx="26">
                  <c:v>12687.515829895494</c:v>
                </c:pt>
                <c:pt idx="27">
                  <c:v>13605.050207085535</c:v>
                </c:pt>
                <c:pt idx="28">
                  <c:v>11519.510860380709</c:v>
                </c:pt>
                <c:pt idx="29">
                  <c:v>11363.819589108503</c:v>
                </c:pt>
                <c:pt idx="30">
                  <c:v>13132.836768765119</c:v>
                </c:pt>
                <c:pt idx="31">
                  <c:v>13777.42769639542</c:v>
                </c:pt>
                <c:pt idx="32">
                  <c:v>11524.457452432482</c:v>
                </c:pt>
                <c:pt idx="33">
                  <c:v>11217.72060897837</c:v>
                </c:pt>
                <c:pt idx="34">
                  <c:v>13109.923347091282</c:v>
                </c:pt>
                <c:pt idx="35">
                  <c:v>13777.503281887683</c:v>
                </c:pt>
                <c:pt idx="36">
                  <c:v>11012.519298887506</c:v>
                </c:pt>
                <c:pt idx="37">
                  <c:v>7808.3120775070629</c:v>
                </c:pt>
              </c:numCache>
            </c:numRef>
          </c:val>
          <c:smooth val="0"/>
          <c:extLst xmlns:c16r2="http://schemas.microsoft.com/office/drawing/2015/06/chart">
            <c:ext xmlns:c16="http://schemas.microsoft.com/office/drawing/2014/chart" uri="{C3380CC4-5D6E-409C-BE32-E72D297353CC}">
              <c16:uniqueId val="{00000001-93E5-469B-A2CF-87CAD333F0A3}"/>
            </c:ext>
          </c:extLst>
        </c:ser>
        <c:dLbls>
          <c:showLegendKey val="0"/>
          <c:showVal val="0"/>
          <c:showCatName val="0"/>
          <c:showSerName val="0"/>
          <c:showPercent val="0"/>
          <c:showBubbleSize val="0"/>
        </c:dLbls>
        <c:marker val="1"/>
        <c:smooth val="0"/>
        <c:axId val="141036928"/>
        <c:axId val="141047296"/>
      </c:lineChart>
      <c:catAx>
        <c:axId val="141036928"/>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047296"/>
        <c:crosses val="autoZero"/>
        <c:auto val="1"/>
        <c:lblAlgn val="ctr"/>
        <c:lblOffset val="100"/>
        <c:noMultiLvlLbl val="0"/>
      </c:catAx>
      <c:valAx>
        <c:axId val="141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0" i="0" baseline="0">
                    <a:effectLst/>
                  </a:rPr>
                  <a:t>in million</a:t>
                </a:r>
                <a:r>
                  <a:rPr lang="ar-QA" sz="1000" b="0" i="0" baseline="0">
                    <a:effectLst/>
                  </a:rPr>
                  <a:t> </a:t>
                </a:r>
                <a:r>
                  <a:rPr lang="en-US" sz="1000" b="0" i="0" baseline="0">
                    <a:effectLst/>
                  </a:rPr>
                  <a:t>QR</a:t>
                </a:r>
                <a:endParaRPr lang="en-US" sz="1000">
                  <a:effectLst/>
                </a:endParaRPr>
              </a:p>
            </c:rich>
          </c:tx>
          <c:layout>
            <c:manualLayout>
              <c:xMode val="edge"/>
              <c:yMode val="edge"/>
              <c:x val="0"/>
              <c:y val="4.5992186595989705E-3"/>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036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024622068783016E-2"/>
          <c:y val="7.8103207810320777E-2"/>
          <c:w val="0.89678116144040032"/>
          <c:h val="0.76128751688465723"/>
        </c:manualLayout>
      </c:layout>
      <c:lineChart>
        <c:grouping val="standard"/>
        <c:varyColors val="0"/>
        <c:ser>
          <c:idx val="0"/>
          <c:order val="0"/>
          <c:tx>
            <c:strRef>
              <c:f>'Chart Data'!$C$182</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Data'!$D$181:$AX$181</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Data'!$D$182:$AX$182</c:f>
              <c:numCache>
                <c:formatCode>_-* #,##0_-;_-* #,##0\-;_-* "-"??_-;_-@_-</c:formatCode>
                <c:ptCount val="38"/>
                <c:pt idx="0">
                  <c:v>79762.260294082836</c:v>
                </c:pt>
                <c:pt idx="1">
                  <c:v>90934.533603869248</c:v>
                </c:pt>
                <c:pt idx="2">
                  <c:v>94819.672800922999</c:v>
                </c:pt>
                <c:pt idx="3">
                  <c:v>93710.54338427246</c:v>
                </c:pt>
                <c:pt idx="4">
                  <c:v>103001.75620477578</c:v>
                </c:pt>
                <c:pt idx="5">
                  <c:v>97282.582243694982</c:v>
                </c:pt>
                <c:pt idx="6">
                  <c:v>96392.279237598879</c:v>
                </c:pt>
                <c:pt idx="7">
                  <c:v>98020.2851806119</c:v>
                </c:pt>
                <c:pt idx="8">
                  <c:v>107727.10745888476</c:v>
                </c:pt>
                <c:pt idx="9">
                  <c:v>96563.811198833981</c:v>
                </c:pt>
                <c:pt idx="10">
                  <c:v>99032.565338575558</c:v>
                </c:pt>
                <c:pt idx="11">
                  <c:v>99707.049140137693</c:v>
                </c:pt>
                <c:pt idx="12">
                  <c:v>110580.46744141703</c:v>
                </c:pt>
                <c:pt idx="13">
                  <c:v>102169.52719762373</c:v>
                </c:pt>
                <c:pt idx="14">
                  <c:v>97822.002991145418</c:v>
                </c:pt>
                <c:pt idx="15">
                  <c:v>83617.711866127982</c:v>
                </c:pt>
                <c:pt idx="16">
                  <c:v>63078.037310379463</c:v>
                </c:pt>
                <c:pt idx="17">
                  <c:v>58407.079370903157</c:v>
                </c:pt>
                <c:pt idx="18">
                  <c:v>52959.132033961469</c:v>
                </c:pt>
                <c:pt idx="19">
                  <c:v>46597.085068303903</c:v>
                </c:pt>
                <c:pt idx="20">
                  <c:v>37086.987246640871</c:v>
                </c:pt>
                <c:pt idx="21">
                  <c:v>39550.426948538989</c:v>
                </c:pt>
                <c:pt idx="22">
                  <c:v>42506.577985981392</c:v>
                </c:pt>
                <c:pt idx="23">
                  <c:v>44839.556173773199</c:v>
                </c:pt>
                <c:pt idx="24">
                  <c:v>49622.542418634315</c:v>
                </c:pt>
                <c:pt idx="25">
                  <c:v>46742.4526963635</c:v>
                </c:pt>
                <c:pt idx="26">
                  <c:v>48489.287658222973</c:v>
                </c:pt>
                <c:pt idx="27">
                  <c:v>54550.907749420432</c:v>
                </c:pt>
                <c:pt idx="28">
                  <c:v>59700.368452297073</c:v>
                </c:pt>
                <c:pt idx="29">
                  <c:v>62954.883434939467</c:v>
                </c:pt>
                <c:pt idx="30">
                  <c:v>69897.859087777324</c:v>
                </c:pt>
                <c:pt idx="31">
                  <c:v>67644.563593746236</c:v>
                </c:pt>
                <c:pt idx="32">
                  <c:v>61367.668298703997</c:v>
                </c:pt>
                <c:pt idx="33">
                  <c:v>56973.562002856735</c:v>
                </c:pt>
                <c:pt idx="34">
                  <c:v>56653.698334981054</c:v>
                </c:pt>
                <c:pt idx="35">
                  <c:v>54807.720846544144</c:v>
                </c:pt>
                <c:pt idx="36">
                  <c:v>51838.655169053949</c:v>
                </c:pt>
                <c:pt idx="37">
                  <c:v>28361.846149690591</c:v>
                </c:pt>
              </c:numCache>
            </c:numRef>
          </c:val>
          <c:smooth val="0"/>
          <c:extLst xmlns:c16r2="http://schemas.microsoft.com/office/drawing/2015/06/chart">
            <c:ext xmlns:c16="http://schemas.microsoft.com/office/drawing/2014/chart" uri="{C3380CC4-5D6E-409C-BE32-E72D297353CC}">
              <c16:uniqueId val="{00000000-1052-440F-A83C-EC91A5DAC18F}"/>
            </c:ext>
          </c:extLst>
        </c:ser>
        <c:ser>
          <c:idx val="1"/>
          <c:order val="1"/>
          <c:tx>
            <c:strRef>
              <c:f>'Chart Data'!$C$185</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Data'!$D$181:$AX$181</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Data'!$D$185:$AX$185</c:f>
              <c:numCache>
                <c:formatCode>_-* #,##0_-;_-* #,##0\-;_-* "-"??_-;_-@_-</c:formatCode>
                <c:ptCount val="38"/>
                <c:pt idx="0">
                  <c:v>66115.63545415843</c:v>
                </c:pt>
                <c:pt idx="1">
                  <c:v>68178.594354101122</c:v>
                </c:pt>
                <c:pt idx="2">
                  <c:v>69888.528610223148</c:v>
                </c:pt>
                <c:pt idx="3">
                  <c:v>66091.927756462304</c:v>
                </c:pt>
                <c:pt idx="4">
                  <c:v>69713.748054516822</c:v>
                </c:pt>
                <c:pt idx="5">
                  <c:v>68797.151653159701</c:v>
                </c:pt>
                <c:pt idx="6">
                  <c:v>68911.804832370224</c:v>
                </c:pt>
                <c:pt idx="7">
                  <c:v>65981.471328310276</c:v>
                </c:pt>
                <c:pt idx="8">
                  <c:v>70051.709262609118</c:v>
                </c:pt>
                <c:pt idx="9">
                  <c:v>68461.367362332923</c:v>
                </c:pt>
                <c:pt idx="10">
                  <c:v>69555.176559004743</c:v>
                </c:pt>
                <c:pt idx="11">
                  <c:v>65247.392588770148</c:v>
                </c:pt>
                <c:pt idx="12">
                  <c:v>69308.866690327297</c:v>
                </c:pt>
                <c:pt idx="13">
                  <c:v>67321.128593789515</c:v>
                </c:pt>
                <c:pt idx="14">
                  <c:v>68292.761884414562</c:v>
                </c:pt>
                <c:pt idx="15">
                  <c:v>66529.48938246489</c:v>
                </c:pt>
                <c:pt idx="16">
                  <c:v>67287.654872398693</c:v>
                </c:pt>
                <c:pt idx="17">
                  <c:v>68087.858389704939</c:v>
                </c:pt>
                <c:pt idx="18">
                  <c:v>67481.843639509709</c:v>
                </c:pt>
                <c:pt idx="19">
                  <c:v>66485.266032664775</c:v>
                </c:pt>
                <c:pt idx="20">
                  <c:v>65926.209764054671</c:v>
                </c:pt>
                <c:pt idx="21">
                  <c:v>67602.590149098804</c:v>
                </c:pt>
                <c:pt idx="22">
                  <c:v>69119.922971087595</c:v>
                </c:pt>
                <c:pt idx="23">
                  <c:v>64412.461567689759</c:v>
                </c:pt>
                <c:pt idx="24">
                  <c:v>63855.237774972076</c:v>
                </c:pt>
                <c:pt idx="25">
                  <c:v>65861.864724868472</c:v>
                </c:pt>
                <c:pt idx="26">
                  <c:v>66647.954959605951</c:v>
                </c:pt>
                <c:pt idx="27">
                  <c:v>64648.765510030018</c:v>
                </c:pt>
                <c:pt idx="28">
                  <c:v>63803.740875432886</c:v>
                </c:pt>
                <c:pt idx="29">
                  <c:v>64573.498653906427</c:v>
                </c:pt>
                <c:pt idx="30">
                  <c:v>67222.371949841749</c:v>
                </c:pt>
                <c:pt idx="31">
                  <c:v>64598.063089579009</c:v>
                </c:pt>
                <c:pt idx="32">
                  <c:v>64178.480308563609</c:v>
                </c:pt>
                <c:pt idx="33">
                  <c:v>63448.516691718578</c:v>
                </c:pt>
                <c:pt idx="34">
                  <c:v>65382.49334703503</c:v>
                </c:pt>
                <c:pt idx="35">
                  <c:v>62399.014245643964</c:v>
                </c:pt>
                <c:pt idx="36">
                  <c:v>64178.214592738492</c:v>
                </c:pt>
                <c:pt idx="37">
                  <c:v>62600.437788392279</c:v>
                </c:pt>
              </c:numCache>
            </c:numRef>
          </c:val>
          <c:smooth val="0"/>
          <c:extLst xmlns:c16r2="http://schemas.microsoft.com/office/drawing/2015/06/chart">
            <c:ext xmlns:c16="http://schemas.microsoft.com/office/drawing/2014/chart" uri="{C3380CC4-5D6E-409C-BE32-E72D297353CC}">
              <c16:uniqueId val="{00000001-1052-440F-A83C-EC91A5DAC18F}"/>
            </c:ext>
          </c:extLst>
        </c:ser>
        <c:dLbls>
          <c:showLegendKey val="0"/>
          <c:showVal val="0"/>
          <c:showCatName val="0"/>
          <c:showSerName val="0"/>
          <c:showPercent val="0"/>
          <c:showBubbleSize val="0"/>
        </c:dLbls>
        <c:marker val="1"/>
        <c:smooth val="0"/>
        <c:axId val="138866048"/>
        <c:axId val="139789824"/>
      </c:lineChart>
      <c:catAx>
        <c:axId val="138866048"/>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789824"/>
        <c:crosses val="autoZero"/>
        <c:auto val="1"/>
        <c:lblAlgn val="ctr"/>
        <c:lblOffset val="100"/>
        <c:noMultiLvlLbl val="0"/>
      </c:catAx>
      <c:valAx>
        <c:axId val="139789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lgn="ctr">
                  <a:defRPr/>
                </a:pPr>
                <a:r>
                  <a:rPr lang="en-US" sz="1000" b="0" i="0" baseline="0">
                    <a:effectLst/>
                  </a:rPr>
                  <a:t>in million</a:t>
                </a:r>
                <a:r>
                  <a:rPr lang="ar-QA" sz="1000" b="0" i="0" baseline="0">
                    <a:effectLst/>
                  </a:rPr>
                  <a:t> </a:t>
                </a:r>
                <a:r>
                  <a:rPr lang="en-US" sz="1000" b="0" i="0" u="none" strike="noStrike" baseline="0">
                    <a:effectLst/>
                  </a:rPr>
                  <a:t>QR</a:t>
                </a:r>
                <a:endParaRPr lang="en-US" sz="1000">
                  <a:effectLst/>
                </a:endParaRPr>
              </a:p>
            </c:rich>
          </c:tx>
          <c:layout>
            <c:manualLayout>
              <c:xMode val="edge"/>
              <c:yMode val="edge"/>
              <c:x val="1.0941774130519734E-2"/>
              <c:y val="6.2921841882735523E-3"/>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866048"/>
        <c:crosses val="autoZero"/>
        <c:crossBetween val="between"/>
      </c:valAx>
      <c:spPr>
        <a:noFill/>
        <a:ln>
          <a:noFill/>
        </a:ln>
        <a:effectLst/>
      </c:spPr>
    </c:plotArea>
    <c:legend>
      <c:legendPos val="b"/>
      <c:layout>
        <c:manualLayout>
          <c:xMode val="edge"/>
          <c:yMode val="edge"/>
          <c:x val="0.2027894754656254"/>
          <c:y val="0.94181794221329029"/>
          <c:w val="0.39424674028422507"/>
          <c:h val="5.0136362934547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387623935789464E-2"/>
          <c:y val="6.997900629811056E-2"/>
          <c:w val="0.92113848824989719"/>
          <c:h val="0.76274648314167171"/>
        </c:manualLayout>
      </c:layout>
      <c:barChart>
        <c:barDir val="col"/>
        <c:grouping val="clustered"/>
        <c:varyColors val="0"/>
        <c:ser>
          <c:idx val="1"/>
          <c:order val="0"/>
          <c:tx>
            <c:strRef>
              <c:f>'Chart Data'!$C$60</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Data'!$D$53:$AX$53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Data'!$D$60:$AX$60</c:f>
              <c:numCache>
                <c:formatCode>_(* #,##0.00_);_(* \(#,##0.00\);_(* "-"??_);_(@_)</c:formatCode>
                <c:ptCount val="38"/>
                <c:pt idx="0">
                  <c:v>5.0320302597364908</c:v>
                </c:pt>
                <c:pt idx="1">
                  <c:v>4.9326805718933793</c:v>
                </c:pt>
                <c:pt idx="2">
                  <c:v>5.6165085973966971</c:v>
                </c:pt>
                <c:pt idx="3">
                  <c:v>5.4534168057258832</c:v>
                </c:pt>
                <c:pt idx="4">
                  <c:v>4.4600827056298087</c:v>
                </c:pt>
                <c:pt idx="5">
                  <c:v>5.0015031362753444</c:v>
                </c:pt>
                <c:pt idx="6">
                  <c:v>5.9353609743661337</c:v>
                </c:pt>
                <c:pt idx="7">
                  <c:v>5.6240333420021997</c:v>
                </c:pt>
                <c:pt idx="8">
                  <c:v>4.8685198441842665</c:v>
                </c:pt>
                <c:pt idx="9">
                  <c:v>5.5341176662715919</c:v>
                </c:pt>
                <c:pt idx="10">
                  <c:v>6.4466505949057158</c:v>
                </c:pt>
                <c:pt idx="11">
                  <c:v>6.6851848404623171</c:v>
                </c:pt>
                <c:pt idx="12">
                  <c:v>5.5108929314435171</c:v>
                </c:pt>
                <c:pt idx="13">
                  <c:v>5.5525564465697101</c:v>
                </c:pt>
                <c:pt idx="14">
                  <c:v>6.8194435394710444</c:v>
                </c:pt>
                <c:pt idx="15">
                  <c:v>7.690863685751868</c:v>
                </c:pt>
                <c:pt idx="16">
                  <c:v>7.9025819645694106</c:v>
                </c:pt>
                <c:pt idx="17">
                  <c:v>8.0769423819457007</c:v>
                </c:pt>
                <c:pt idx="18">
                  <c:v>9.3500555133307106</c:v>
                </c:pt>
                <c:pt idx="19">
                  <c:v>9.7154973457909541</c:v>
                </c:pt>
                <c:pt idx="20">
                  <c:v>8.7459467903307893</c:v>
                </c:pt>
                <c:pt idx="21">
                  <c:v>8.0842163853499791</c:v>
                </c:pt>
                <c:pt idx="22">
                  <c:v>8.6421698227299526</c:v>
                </c:pt>
                <c:pt idx="23">
                  <c:v>8.5483129238069004</c:v>
                </c:pt>
                <c:pt idx="24">
                  <c:v>7.5258387271530269</c:v>
                </c:pt>
                <c:pt idx="25">
                  <c:v>7.7825681847387589</c:v>
                </c:pt>
                <c:pt idx="26">
                  <c:v>8.4747149694883941</c:v>
                </c:pt>
                <c:pt idx="27">
                  <c:v>8.5387734940273194</c:v>
                </c:pt>
                <c:pt idx="28">
                  <c:v>7.1820803177346599</c:v>
                </c:pt>
                <c:pt idx="29">
                  <c:v>6.9639097152985387</c:v>
                </c:pt>
                <c:pt idx="30">
                  <c:v>7.6450910403094401</c:v>
                </c:pt>
                <c:pt idx="31">
                  <c:v>8.0086569792545035</c:v>
                </c:pt>
                <c:pt idx="32">
                  <c:v>7.0677475412961348</c:v>
                </c:pt>
                <c:pt idx="33">
                  <c:v>7.2388395720277847</c:v>
                </c:pt>
                <c:pt idx="34">
                  <c:v>8.2861428657728631</c:v>
                </c:pt>
                <c:pt idx="35">
                  <c:v>8.7158581309680994</c:v>
                </c:pt>
                <c:pt idx="36">
                  <c:v>7.2781929014395637</c:v>
                </c:pt>
                <c:pt idx="37">
                  <c:v>6.3971901900027506</c:v>
                </c:pt>
              </c:numCache>
            </c:numRef>
          </c:val>
          <c:extLst xmlns:c16r2="http://schemas.microsoft.com/office/drawing/2015/06/chart">
            <c:ext xmlns:c16="http://schemas.microsoft.com/office/drawing/2014/chart" uri="{C3380CC4-5D6E-409C-BE32-E72D297353CC}">
              <c16:uniqueId val="{00000001-93E5-469B-A2CF-87CAD333F0A3}"/>
            </c:ext>
          </c:extLst>
        </c:ser>
        <c:dLbls>
          <c:showLegendKey val="0"/>
          <c:showVal val="0"/>
          <c:showCatName val="0"/>
          <c:showSerName val="0"/>
          <c:showPercent val="0"/>
          <c:showBubbleSize val="0"/>
        </c:dLbls>
        <c:gapWidth val="150"/>
        <c:axId val="141064448"/>
        <c:axId val="141082624"/>
      </c:barChart>
      <c:catAx>
        <c:axId val="141064448"/>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082624"/>
        <c:crosses val="autoZero"/>
        <c:auto val="1"/>
        <c:lblAlgn val="ctr"/>
        <c:lblOffset val="100"/>
        <c:noMultiLvlLbl val="0"/>
      </c:catAx>
      <c:valAx>
        <c:axId val="141082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0" i="0" baseline="0">
                    <a:effectLst/>
                  </a:rPr>
                  <a:t>%</a:t>
                </a:r>
                <a:endParaRPr lang="en-US" sz="1000">
                  <a:effectLst/>
                </a:endParaRPr>
              </a:p>
            </c:rich>
          </c:tx>
          <c:layout>
            <c:manualLayout>
              <c:xMode val="edge"/>
              <c:yMode val="edge"/>
              <c:x val="0"/>
              <c:y val="4.5992186595989705E-3"/>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064448"/>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14483736979155E-2"/>
          <c:y val="5.6416575691081244E-2"/>
          <c:w val="0.9230045426165181"/>
          <c:h val="0.7877914197401471"/>
        </c:manualLayout>
      </c:layout>
      <c:lineChart>
        <c:grouping val="standard"/>
        <c:varyColors val="0"/>
        <c:ser>
          <c:idx val="0"/>
          <c:order val="0"/>
          <c:tx>
            <c:strRef>
              <c:f>'Chart Data'!$C$64</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Data'!$D$63:$AX$63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Data'!$D$64:$AX$64</c:f>
              <c:numCache>
                <c:formatCode>_-* #,##0_-;_-* #,##0\-;_-* "-"??_-;_-@_-</c:formatCode>
                <c:ptCount val="38"/>
                <c:pt idx="0">
                  <c:v>3577.1759748786594</c:v>
                </c:pt>
                <c:pt idx="1">
                  <c:v>3099.1805897054269</c:v>
                </c:pt>
                <c:pt idx="2">
                  <c:v>3795.9463285713</c:v>
                </c:pt>
                <c:pt idx="3">
                  <c:v>3570.7799303557304</c:v>
                </c:pt>
                <c:pt idx="4">
                  <c:v>3650.5412514072996</c:v>
                </c:pt>
                <c:pt idx="5">
                  <c:v>3231.4301299167932</c:v>
                </c:pt>
                <c:pt idx="6">
                  <c:v>3814.1408427889719</c:v>
                </c:pt>
                <c:pt idx="7">
                  <c:v>3668.6622997388772</c:v>
                </c:pt>
                <c:pt idx="8">
                  <c:v>3729.3694100988146</c:v>
                </c:pt>
                <c:pt idx="9">
                  <c:v>3509.762099592605</c:v>
                </c:pt>
                <c:pt idx="10">
                  <c:v>3816.9967741131136</c:v>
                </c:pt>
                <c:pt idx="11">
                  <c:v>3760.917443398404</c:v>
                </c:pt>
                <c:pt idx="12">
                  <c:v>4001.9612033904673</c:v>
                </c:pt>
                <c:pt idx="13">
                  <c:v>3826.1572767277521</c:v>
                </c:pt>
                <c:pt idx="14">
                  <c:v>4074.1690905610717</c:v>
                </c:pt>
                <c:pt idx="15">
                  <c:v>4064.6219410245144</c:v>
                </c:pt>
                <c:pt idx="16">
                  <c:v>5035.4325372686835</c:v>
                </c:pt>
                <c:pt idx="17">
                  <c:v>5145.4335320669934</c:v>
                </c:pt>
                <c:pt idx="18">
                  <c:v>5761.9227879366663</c:v>
                </c:pt>
                <c:pt idx="19">
                  <c:v>5713.7874560053097</c:v>
                </c:pt>
                <c:pt idx="20">
                  <c:v>6111.4038530889329</c:v>
                </c:pt>
                <c:pt idx="21">
                  <c:v>6030.0601967230023</c:v>
                </c:pt>
                <c:pt idx="22">
                  <c:v>6508.3868410202613</c:v>
                </c:pt>
                <c:pt idx="23">
                  <c:v>6277.3663129469687</c:v>
                </c:pt>
                <c:pt idx="24">
                  <c:v>5775.1404565946805</c:v>
                </c:pt>
                <c:pt idx="25">
                  <c:v>5359.2364156353324</c:v>
                </c:pt>
                <c:pt idx="26">
                  <c:v>5465.4531021161019</c:v>
                </c:pt>
                <c:pt idx="27">
                  <c:v>5825.9813364354923</c:v>
                </c:pt>
                <c:pt idx="28">
                  <c:v>6424.0080412755979</c:v>
                </c:pt>
                <c:pt idx="29">
                  <c:v>6221.5514013289767</c:v>
                </c:pt>
                <c:pt idx="30">
                  <c:v>6840.8181842278045</c:v>
                </c:pt>
                <c:pt idx="31">
                  <c:v>6515.6503617608141</c:v>
                </c:pt>
                <c:pt idx="32">
                  <c:v>6966.3346808368387</c:v>
                </c:pt>
                <c:pt idx="33">
                  <c:v>6989.8793748645421</c:v>
                </c:pt>
                <c:pt idx="34">
                  <c:v>7224.0065902055294</c:v>
                </c:pt>
                <c:pt idx="35">
                  <c:v>6998.8674089777523</c:v>
                </c:pt>
                <c:pt idx="36">
                  <c:v>7201.9944130257982</c:v>
                </c:pt>
                <c:pt idx="37">
                  <c:v>4990.5676211601021</c:v>
                </c:pt>
              </c:numCache>
            </c:numRef>
          </c:val>
          <c:smooth val="0"/>
          <c:extLst xmlns:c16r2="http://schemas.microsoft.com/office/drawing/2015/06/chart">
            <c:ext xmlns:c16="http://schemas.microsoft.com/office/drawing/2014/chart" uri="{C3380CC4-5D6E-409C-BE32-E72D297353CC}">
              <c16:uniqueId val="{00000000-4D75-43FC-984B-E8BC861FCA17}"/>
            </c:ext>
          </c:extLst>
        </c:ser>
        <c:ser>
          <c:idx val="1"/>
          <c:order val="1"/>
          <c:tx>
            <c:strRef>
              <c:f>'Chart Data'!$C$67</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Data'!$D$63:$AX$63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Data'!$D$67:$AX$67</c:f>
              <c:numCache>
                <c:formatCode>_-* #,##0_-;_-* #,##0\-;_-* "-"??_-;_-@_-</c:formatCode>
                <c:ptCount val="38"/>
                <c:pt idx="0">
                  <c:v>4966.7864372851363</c:v>
                </c:pt>
                <c:pt idx="1">
                  <c:v>4174.0567771837486</c:v>
                </c:pt>
                <c:pt idx="2">
                  <c:v>4781.6085553857092</c:v>
                </c:pt>
                <c:pt idx="3">
                  <c:v>4647.5517237218655</c:v>
                </c:pt>
                <c:pt idx="4">
                  <c:v>5193.5903315303112</c:v>
                </c:pt>
                <c:pt idx="5">
                  <c:v>4326.0720697761535</c:v>
                </c:pt>
                <c:pt idx="6">
                  <c:v>4759.7759978388967</c:v>
                </c:pt>
                <c:pt idx="7">
                  <c:v>5071.5968684811678</c:v>
                </c:pt>
                <c:pt idx="8">
                  <c:v>5248.2405595991568</c:v>
                </c:pt>
                <c:pt idx="9">
                  <c:v>4631.2415058883998</c:v>
                </c:pt>
                <c:pt idx="10">
                  <c:v>4980.8402738677569</c:v>
                </c:pt>
                <c:pt idx="11">
                  <c:v>4895.9363838627214</c:v>
                </c:pt>
                <c:pt idx="12">
                  <c:v>5642.2419160853178</c:v>
                </c:pt>
                <c:pt idx="13">
                  <c:v>5050.2115715129303</c:v>
                </c:pt>
                <c:pt idx="14">
                  <c:v>5292.9324793628166</c:v>
                </c:pt>
                <c:pt idx="15">
                  <c:v>5355.5264428541968</c:v>
                </c:pt>
                <c:pt idx="16">
                  <c:v>5563.808368648889</c:v>
                </c:pt>
                <c:pt idx="17">
                  <c:v>5360.6375645922053</c:v>
                </c:pt>
                <c:pt idx="18">
                  <c:v>5577.7898159992319</c:v>
                </c:pt>
                <c:pt idx="19">
                  <c:v>5652.5469980124444</c:v>
                </c:pt>
                <c:pt idx="20">
                  <c:v>6111.5301144799632</c:v>
                </c:pt>
                <c:pt idx="21">
                  <c:v>6068.1242438590607</c:v>
                </c:pt>
                <c:pt idx="22">
                  <c:v>6058.245227649596</c:v>
                </c:pt>
                <c:pt idx="23">
                  <c:v>6082.4925179463371</c:v>
                </c:pt>
                <c:pt idx="24">
                  <c:v>6304.5110385197622</c:v>
                </c:pt>
                <c:pt idx="25">
                  <c:v>5881.3979887414371</c:v>
                </c:pt>
                <c:pt idx="26">
                  <c:v>5937.8130046009919</c:v>
                </c:pt>
                <c:pt idx="27">
                  <c:v>6019.5762097852976</c:v>
                </c:pt>
                <c:pt idx="28">
                  <c:v>6552.1112734726603</c:v>
                </c:pt>
                <c:pt idx="29">
                  <c:v>6309.9180580572074</c:v>
                </c:pt>
                <c:pt idx="30">
                  <c:v>6723.8763955124214</c:v>
                </c:pt>
                <c:pt idx="31">
                  <c:v>6416.1222615509059</c:v>
                </c:pt>
                <c:pt idx="32">
                  <c:v>7119.7651950894024</c:v>
                </c:pt>
                <c:pt idx="33">
                  <c:v>7010.8594033966519</c:v>
                </c:pt>
                <c:pt idx="34">
                  <c:v>7172.6431657015282</c:v>
                </c:pt>
                <c:pt idx="35">
                  <c:v>7085.0976633407181</c:v>
                </c:pt>
                <c:pt idx="36">
                  <c:v>7401.0832471963649</c:v>
                </c:pt>
                <c:pt idx="37">
                  <c:v>4240.6572674345907</c:v>
                </c:pt>
              </c:numCache>
            </c:numRef>
          </c:val>
          <c:smooth val="0"/>
          <c:extLst xmlns:c16r2="http://schemas.microsoft.com/office/drawing/2015/06/chart">
            <c:ext xmlns:c16="http://schemas.microsoft.com/office/drawing/2014/chart" uri="{C3380CC4-5D6E-409C-BE32-E72D297353CC}">
              <c16:uniqueId val="{00000001-4D75-43FC-984B-E8BC861FCA17}"/>
            </c:ext>
          </c:extLst>
        </c:ser>
        <c:dLbls>
          <c:showLegendKey val="0"/>
          <c:showVal val="0"/>
          <c:showCatName val="0"/>
          <c:showSerName val="0"/>
          <c:showPercent val="0"/>
          <c:showBubbleSize val="0"/>
        </c:dLbls>
        <c:marker val="1"/>
        <c:smooth val="0"/>
        <c:axId val="139044736"/>
        <c:axId val="139046912"/>
      </c:lineChart>
      <c:catAx>
        <c:axId val="139044736"/>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046912"/>
        <c:crosses val="autoZero"/>
        <c:auto val="1"/>
        <c:lblAlgn val="ctr"/>
        <c:lblOffset val="100"/>
        <c:noMultiLvlLbl val="0"/>
      </c:catAx>
      <c:valAx>
        <c:axId val="139046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0" i="0" baseline="0">
                    <a:effectLst/>
                  </a:rPr>
                  <a:t>in million</a:t>
                </a:r>
                <a:r>
                  <a:rPr lang="ar-QA" sz="1000" b="0" i="0" baseline="0">
                    <a:effectLst/>
                  </a:rPr>
                  <a:t> </a:t>
                </a:r>
                <a:r>
                  <a:rPr lang="en-US" sz="1000" b="0" i="0" baseline="0">
                    <a:effectLst/>
                  </a:rPr>
                  <a:t>QR</a:t>
                </a:r>
                <a:endParaRPr lang="en-US" sz="1000">
                  <a:effectLst/>
                </a:endParaRPr>
              </a:p>
            </c:rich>
          </c:tx>
          <c:layout>
            <c:manualLayout>
              <c:xMode val="edge"/>
              <c:yMode val="edge"/>
              <c:x val="5.0027060085904053E-3"/>
              <c:y val="1.2296741242896038E-3"/>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044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4803149606299213" l="0.70866141732283472" r="0.70866141732283472" t="0.74803149606299213" header="0.31496062992125984" footer="0.31496062992125984"/>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14483736979155E-2"/>
          <c:y val="5.6416575691081244E-2"/>
          <c:w val="0.9230045426165181"/>
          <c:h val="0.7877914197401471"/>
        </c:manualLayout>
      </c:layout>
      <c:barChart>
        <c:barDir val="col"/>
        <c:grouping val="clustered"/>
        <c:varyColors val="0"/>
        <c:ser>
          <c:idx val="1"/>
          <c:order val="0"/>
          <c:tx>
            <c:strRef>
              <c:f>'Chart Data'!$C$70</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Data'!$D$63:$AX$63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Data'!$D$70:$AX$70</c:f>
              <c:numCache>
                <c:formatCode>_(* #,##0.00_);_(* \(#,##0.00\);_(* "-"??_);_(@_)</c:formatCode>
                <c:ptCount val="38"/>
                <c:pt idx="0">
                  <c:v>2.5846409847023057</c:v>
                </c:pt>
                <c:pt idx="1">
                  <c:v>2.0244205393984021</c:v>
                </c:pt>
                <c:pt idx="2">
                  <c:v>2.3800892754569154</c:v>
                </c:pt>
                <c:pt idx="3">
                  <c:v>2.2356024809270267</c:v>
                </c:pt>
                <c:pt idx="4">
                  <c:v>2.1463281205268059</c:v>
                </c:pt>
                <c:pt idx="5">
                  <c:v>1.9397307378958739</c:v>
                </c:pt>
                <c:pt idx="6">
                  <c:v>2.2569298283743398</c:v>
                </c:pt>
                <c:pt idx="7">
                  <c:v>2.1035630636246472</c:v>
                </c:pt>
                <c:pt idx="8">
                  <c:v>2.0225782270791144</c:v>
                </c:pt>
                <c:pt idx="9">
                  <c:v>2.0102045954971151</c:v>
                </c:pt>
                <c:pt idx="10">
                  <c:v>2.1200724371557271</c:v>
                </c:pt>
                <c:pt idx="11">
                  <c:v>2.0401671813692639</c:v>
                </c:pt>
                <c:pt idx="12">
                  <c:v>2.0325553660018292</c:v>
                </c:pt>
                <c:pt idx="13">
                  <c:v>2.0206088491478016</c:v>
                </c:pt>
                <c:pt idx="14">
                  <c:v>2.157882412789315</c:v>
                </c:pt>
                <c:pt idx="15">
                  <c:v>2.3146555029157145</c:v>
                </c:pt>
                <c:pt idx="16">
                  <c:v>3.3063395028201201</c:v>
                </c:pt>
                <c:pt idx="17">
                  <c:v>3.4566769921023157</c:v>
                </c:pt>
                <c:pt idx="18">
                  <c:v>3.9477713725839392</c:v>
                </c:pt>
                <c:pt idx="19">
                  <c:v>4.0343509280132208</c:v>
                </c:pt>
                <c:pt idx="20">
                  <c:v>4.6690556117484689</c:v>
                </c:pt>
                <c:pt idx="21">
                  <c:v>4.4895798232653741</c:v>
                </c:pt>
                <c:pt idx="22">
                  <c:v>4.6133541165667555</c:v>
                </c:pt>
                <c:pt idx="23">
                  <c:v>4.2988584515503465</c:v>
                </c:pt>
                <c:pt idx="24">
                  <c:v>3.9559394226623459</c:v>
                </c:pt>
                <c:pt idx="25">
                  <c:v>3.8015892772980315</c:v>
                </c:pt>
                <c:pt idx="26">
                  <c:v>3.7800076245188627</c:v>
                </c:pt>
                <c:pt idx="27">
                  <c:v>3.7622842402670784</c:v>
                </c:pt>
                <c:pt idx="28">
                  <c:v>4.0112007731236039</c:v>
                </c:pt>
                <c:pt idx="29">
                  <c:v>3.8178694117750251</c:v>
                </c:pt>
                <c:pt idx="30">
                  <c:v>3.9791425472592672</c:v>
                </c:pt>
                <c:pt idx="31">
                  <c:v>3.7813125977482236</c:v>
                </c:pt>
                <c:pt idx="32">
                  <c:v>4.2815389206008758</c:v>
                </c:pt>
                <c:pt idx="33">
                  <c:v>4.4200797676188781</c:v>
                </c:pt>
                <c:pt idx="34">
                  <c:v>4.5276093106888604</c:v>
                </c:pt>
                <c:pt idx="35">
                  <c:v>4.3839203796347137</c:v>
                </c:pt>
                <c:pt idx="36">
                  <c:v>4.7330439666636135</c:v>
                </c:pt>
                <c:pt idx="37">
                  <c:v>4.2803930016062477</c:v>
                </c:pt>
              </c:numCache>
            </c:numRef>
          </c:val>
          <c:extLst xmlns:c16r2="http://schemas.microsoft.com/office/drawing/2015/06/chart">
            <c:ext xmlns:c16="http://schemas.microsoft.com/office/drawing/2014/chart" uri="{C3380CC4-5D6E-409C-BE32-E72D297353CC}">
              <c16:uniqueId val="{00000001-4D75-43FC-984B-E8BC861FCA17}"/>
            </c:ext>
          </c:extLst>
        </c:ser>
        <c:dLbls>
          <c:showLegendKey val="0"/>
          <c:showVal val="0"/>
          <c:showCatName val="0"/>
          <c:showSerName val="0"/>
          <c:showPercent val="0"/>
          <c:showBubbleSize val="0"/>
        </c:dLbls>
        <c:gapWidth val="150"/>
        <c:axId val="140837632"/>
        <c:axId val="140839168"/>
      </c:barChart>
      <c:catAx>
        <c:axId val="140837632"/>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839168"/>
        <c:crosses val="autoZero"/>
        <c:auto val="1"/>
        <c:lblAlgn val="ctr"/>
        <c:lblOffset val="100"/>
        <c:noMultiLvlLbl val="0"/>
      </c:catAx>
      <c:valAx>
        <c:axId val="1408391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0" i="0" baseline="0">
                    <a:effectLst/>
                  </a:rPr>
                  <a:t>%</a:t>
                </a:r>
                <a:endParaRPr lang="en-US" sz="1000">
                  <a:effectLst/>
                </a:endParaRPr>
              </a:p>
            </c:rich>
          </c:tx>
          <c:layout>
            <c:manualLayout>
              <c:xMode val="edge"/>
              <c:yMode val="edge"/>
              <c:x val="5.0027060085904053E-3"/>
              <c:y val="1.2296741242896038E-3"/>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837632"/>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4803149606299213" l="0.70866141732283472" r="0.70866141732283472" t="0.74803149606299213" header="0.31496062992125984" footer="0.31496062992125984"/>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076710578242159E-2"/>
          <c:y val="5.5787993325647475E-2"/>
          <c:w val="0.9164213005593872"/>
          <c:h val="0.78360276664519335"/>
        </c:manualLayout>
      </c:layout>
      <c:lineChart>
        <c:grouping val="standard"/>
        <c:varyColors val="0"/>
        <c:ser>
          <c:idx val="0"/>
          <c:order val="0"/>
          <c:tx>
            <c:strRef>
              <c:f>'Chart Data'!$C$74</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Data'!$D$73:$AX$73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Data'!$D$74:$AX$74</c:f>
              <c:numCache>
                <c:formatCode>_-* #,##0_-;_-* #,##0\-;_-* "-"??_-;_-@_-</c:formatCode>
                <c:ptCount val="38"/>
                <c:pt idx="0">
                  <c:v>916.68552691232856</c:v>
                </c:pt>
                <c:pt idx="1">
                  <c:v>920.67061672461568</c:v>
                </c:pt>
                <c:pt idx="2">
                  <c:v>951.23479078487117</c:v>
                </c:pt>
                <c:pt idx="3">
                  <c:v>1137.7350143391609</c:v>
                </c:pt>
                <c:pt idx="4">
                  <c:v>1053.3929871238004</c:v>
                </c:pt>
                <c:pt idx="5">
                  <c:v>1141.822836427732</c:v>
                </c:pt>
                <c:pt idx="6">
                  <c:v>1113.7244757261187</c:v>
                </c:pt>
                <c:pt idx="7">
                  <c:v>1262.1086653297191</c:v>
                </c:pt>
                <c:pt idx="8">
                  <c:v>1241.8012031905191</c:v>
                </c:pt>
                <c:pt idx="9">
                  <c:v>1302.3543504931226</c:v>
                </c:pt>
                <c:pt idx="10">
                  <c:v>1311.3858489036515</c:v>
                </c:pt>
                <c:pt idx="11">
                  <c:v>1405.6796966804136</c:v>
                </c:pt>
                <c:pt idx="12">
                  <c:v>1499.6048336262822</c:v>
                </c:pt>
                <c:pt idx="13">
                  <c:v>1480.2727188605832</c:v>
                </c:pt>
                <c:pt idx="14">
                  <c:v>1597.1505067076359</c:v>
                </c:pt>
                <c:pt idx="15">
                  <c:v>1707.0529428105633</c:v>
                </c:pt>
                <c:pt idx="16">
                  <c:v>1561.1603366102859</c:v>
                </c:pt>
                <c:pt idx="17">
                  <c:v>1521.6747653042244</c:v>
                </c:pt>
                <c:pt idx="18">
                  <c:v>1557.5246799708341</c:v>
                </c:pt>
                <c:pt idx="19">
                  <c:v>1590.9907479247681</c:v>
                </c:pt>
                <c:pt idx="20">
                  <c:v>1431.4896679115336</c:v>
                </c:pt>
                <c:pt idx="21">
                  <c:v>1347.3974506264269</c:v>
                </c:pt>
                <c:pt idx="22">
                  <c:v>1388.0690711043667</c:v>
                </c:pt>
                <c:pt idx="23">
                  <c:v>1453.3803413920971</c:v>
                </c:pt>
                <c:pt idx="24">
                  <c:v>1318.650413062202</c:v>
                </c:pt>
                <c:pt idx="25">
                  <c:v>1398.558688445949</c:v>
                </c:pt>
                <c:pt idx="26">
                  <c:v>1361.1367097402863</c:v>
                </c:pt>
                <c:pt idx="27">
                  <c:v>1377.4022727996157</c:v>
                </c:pt>
                <c:pt idx="28">
                  <c:v>1263.5034666493498</c:v>
                </c:pt>
                <c:pt idx="29">
                  <c:v>1351.6761900977713</c:v>
                </c:pt>
                <c:pt idx="30">
                  <c:v>1397.3760449248241</c:v>
                </c:pt>
                <c:pt idx="31">
                  <c:v>1396.2978217131722</c:v>
                </c:pt>
                <c:pt idx="32">
                  <c:v>1240.5080936025538</c:v>
                </c:pt>
                <c:pt idx="33">
                  <c:v>1357.2767589577584</c:v>
                </c:pt>
                <c:pt idx="34">
                  <c:v>1508.9781651912467</c:v>
                </c:pt>
                <c:pt idx="35">
                  <c:v>1648.5416981921039</c:v>
                </c:pt>
                <c:pt idx="36">
                  <c:v>1274.5006060191076</c:v>
                </c:pt>
                <c:pt idx="37">
                  <c:v>869.84431781883518</c:v>
                </c:pt>
              </c:numCache>
            </c:numRef>
          </c:val>
          <c:smooth val="0"/>
          <c:extLst xmlns:c16r2="http://schemas.microsoft.com/office/drawing/2015/06/chart">
            <c:ext xmlns:c16="http://schemas.microsoft.com/office/drawing/2014/chart" uri="{C3380CC4-5D6E-409C-BE32-E72D297353CC}">
              <c16:uniqueId val="{00000000-29F2-4E3B-8278-3611A2B87FF1}"/>
            </c:ext>
          </c:extLst>
        </c:ser>
        <c:ser>
          <c:idx val="1"/>
          <c:order val="1"/>
          <c:tx>
            <c:strRef>
              <c:f>'Chart Data'!$C$77</c:f>
              <c:strCache>
                <c:ptCount val="1"/>
                <c:pt idx="0">
                  <c:v>AT CONSTANT (2013=100)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Data'!$D$73:$AX$73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Data'!$D$77:$AX$77</c:f>
              <c:numCache>
                <c:formatCode>_-* #,##0_-;_-* #,##0\-;_-* "-"??_-;_-@_-</c:formatCode>
                <c:ptCount val="38"/>
                <c:pt idx="0">
                  <c:v>782.56262897881402</c:v>
                </c:pt>
                <c:pt idx="1">
                  <c:v>800.02742327504188</c:v>
                </c:pt>
                <c:pt idx="2">
                  <c:v>853.00363908459985</c:v>
                </c:pt>
                <c:pt idx="3">
                  <c:v>991.19670119315822</c:v>
                </c:pt>
                <c:pt idx="4">
                  <c:v>895.20856381415138</c:v>
                </c:pt>
                <c:pt idx="5">
                  <c:v>981.18568574781136</c:v>
                </c:pt>
                <c:pt idx="6">
                  <c:v>976.45850704208817</c:v>
                </c:pt>
                <c:pt idx="7">
                  <c:v>1047.7898743549308</c:v>
                </c:pt>
                <c:pt idx="8">
                  <c:v>1059.739067270988</c:v>
                </c:pt>
                <c:pt idx="9">
                  <c:v>1135.3084717214995</c:v>
                </c:pt>
                <c:pt idx="10">
                  <c:v>1190.8170254162046</c:v>
                </c:pt>
                <c:pt idx="11">
                  <c:v>1246.2341017409672</c:v>
                </c:pt>
                <c:pt idx="12">
                  <c:v>1324.8376976873426</c:v>
                </c:pt>
                <c:pt idx="13">
                  <c:v>1298.6652979329397</c:v>
                </c:pt>
                <c:pt idx="14">
                  <c:v>1397.2045176274353</c:v>
                </c:pt>
                <c:pt idx="15">
                  <c:v>1365.8633444590496</c:v>
                </c:pt>
                <c:pt idx="16">
                  <c:v>1283.7914417437978</c:v>
                </c:pt>
                <c:pt idx="17">
                  <c:v>1269.9416245010148</c:v>
                </c:pt>
                <c:pt idx="18">
                  <c:v>1306.2791621484478</c:v>
                </c:pt>
                <c:pt idx="19">
                  <c:v>1316.200310870453</c:v>
                </c:pt>
                <c:pt idx="20">
                  <c:v>1201.504017237105</c:v>
                </c:pt>
                <c:pt idx="21">
                  <c:v>1201.8618461390333</c:v>
                </c:pt>
                <c:pt idx="22">
                  <c:v>1298.3447021725901</c:v>
                </c:pt>
                <c:pt idx="23">
                  <c:v>1349.6191830384294</c:v>
                </c:pt>
                <c:pt idx="24">
                  <c:v>1232.0725491935996</c:v>
                </c:pt>
                <c:pt idx="25">
                  <c:v>1320.2253309551343</c:v>
                </c:pt>
                <c:pt idx="26">
                  <c:v>1307.7129838738822</c:v>
                </c:pt>
                <c:pt idx="27">
                  <c:v>1354.7849153534064</c:v>
                </c:pt>
                <c:pt idx="28">
                  <c:v>1233.1024646559849</c:v>
                </c:pt>
                <c:pt idx="29">
                  <c:v>1323.283131855811</c:v>
                </c:pt>
                <c:pt idx="30">
                  <c:v>1412.0582059346916</c:v>
                </c:pt>
                <c:pt idx="31">
                  <c:v>1440.40972093863</c:v>
                </c:pt>
                <c:pt idx="32">
                  <c:v>1322.5271348462225</c:v>
                </c:pt>
                <c:pt idx="33">
                  <c:v>1428.4659891226465</c:v>
                </c:pt>
                <c:pt idx="34">
                  <c:v>1551.96876027393</c:v>
                </c:pt>
                <c:pt idx="35">
                  <c:v>1619.0775196322038</c:v>
                </c:pt>
                <c:pt idx="36">
                  <c:v>1236.3730674339417</c:v>
                </c:pt>
                <c:pt idx="37">
                  <c:v>875.94228587494536</c:v>
                </c:pt>
              </c:numCache>
            </c:numRef>
          </c:val>
          <c:smooth val="0"/>
          <c:extLst xmlns:c16r2="http://schemas.microsoft.com/office/drawing/2015/06/chart">
            <c:ext xmlns:c16="http://schemas.microsoft.com/office/drawing/2014/chart" uri="{C3380CC4-5D6E-409C-BE32-E72D297353CC}">
              <c16:uniqueId val="{00000001-29F2-4E3B-8278-3611A2B87FF1}"/>
            </c:ext>
          </c:extLst>
        </c:ser>
        <c:dLbls>
          <c:showLegendKey val="0"/>
          <c:showVal val="0"/>
          <c:showCatName val="0"/>
          <c:showSerName val="0"/>
          <c:showPercent val="0"/>
          <c:showBubbleSize val="0"/>
        </c:dLbls>
        <c:marker val="1"/>
        <c:smooth val="0"/>
        <c:axId val="140894592"/>
        <c:axId val="140896512"/>
      </c:lineChart>
      <c:catAx>
        <c:axId val="140894592"/>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896512"/>
        <c:crosses val="autoZero"/>
        <c:auto val="1"/>
        <c:lblAlgn val="ctr"/>
        <c:lblOffset val="100"/>
        <c:noMultiLvlLbl val="0"/>
      </c:catAx>
      <c:valAx>
        <c:axId val="140896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in million</a:t>
                </a:r>
                <a:r>
                  <a:rPr lang="ar-QA" sz="1000" b="0" i="0" baseline="0">
                    <a:effectLst/>
                  </a:rPr>
                  <a:t> </a:t>
                </a:r>
                <a:r>
                  <a:rPr lang="en-US" sz="1000" b="0" i="0" baseline="0">
                    <a:effectLst/>
                  </a:rPr>
                  <a:t>QR</a:t>
                </a:r>
                <a:endParaRPr lang="en-US" sz="1000">
                  <a:effectLst/>
                </a:endParaRPr>
              </a:p>
            </c:rich>
          </c:tx>
          <c:layout>
            <c:manualLayout>
              <c:xMode val="edge"/>
              <c:yMode val="edge"/>
              <c:x val="3.1821797931583136E-3"/>
              <c:y val="9.9935184894368455E-4"/>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894592"/>
        <c:crosses val="autoZero"/>
        <c:crossBetween val="between"/>
      </c:valAx>
      <c:spPr>
        <a:noFill/>
        <a:ln>
          <a:noFill/>
        </a:ln>
        <a:effectLst/>
      </c:spPr>
    </c:plotArea>
    <c:legend>
      <c:legendPos val="b"/>
      <c:layout>
        <c:manualLayout>
          <c:xMode val="edge"/>
          <c:yMode val="edge"/>
          <c:x val="0.22163005280664499"/>
          <c:y val="0.93619215317713722"/>
          <c:w val="0.4676387348956082"/>
          <c:h val="4.70714488251685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076710578242159E-2"/>
          <c:y val="7.2524391323341722E-2"/>
          <c:w val="0.9164213005593872"/>
          <c:h val="0.76686636864749902"/>
        </c:manualLayout>
      </c:layout>
      <c:barChart>
        <c:barDir val="col"/>
        <c:grouping val="clustered"/>
        <c:varyColors val="0"/>
        <c:ser>
          <c:idx val="1"/>
          <c:order val="0"/>
          <c:tx>
            <c:strRef>
              <c:f>'Chart Data'!$C$80</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Data'!$D$73:$AX$73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Data'!$D$80:$AX$80</c:f>
              <c:numCache>
                <c:formatCode>_(* #,##0.00_);_(* \(#,##0.00\);_(* "-"??_);_(@_)</c:formatCode>
                <c:ptCount val="38"/>
                <c:pt idx="0">
                  <c:v>0.66233895105521101</c:v>
                </c:pt>
                <c:pt idx="1">
                  <c:v>0.60139267544104624</c:v>
                </c:pt>
                <c:pt idx="2">
                  <c:v>0.59643196400005394</c:v>
                </c:pt>
                <c:pt idx="3">
                  <c:v>0.71231587224721027</c:v>
                </c:pt>
                <c:pt idx="4">
                  <c:v>0.61934021136124584</c:v>
                </c:pt>
                <c:pt idx="5">
                  <c:v>0.68540205543833133</c:v>
                </c:pt>
                <c:pt idx="6">
                  <c:v>0.65902075813720096</c:v>
                </c:pt>
                <c:pt idx="7">
                  <c:v>0.72367663026852236</c:v>
                </c:pt>
                <c:pt idx="8">
                  <c:v>0.67347580776859595</c:v>
                </c:pt>
                <c:pt idx="9">
                  <c:v>0.74591913241949348</c:v>
                </c:pt>
                <c:pt idx="10">
                  <c:v>0.72838232706725015</c:v>
                </c:pt>
                <c:pt idx="11">
                  <c:v>0.76253244795851949</c:v>
                </c:pt>
                <c:pt idx="12">
                  <c:v>0.76163403305536415</c:v>
                </c:pt>
                <c:pt idx="13">
                  <c:v>0.7817379000791651</c:v>
                </c:pt>
                <c:pt idx="14">
                  <c:v>0.84593027741205573</c:v>
                </c:pt>
                <c:pt idx="15">
                  <c:v>0.97210504326732028</c:v>
                </c:pt>
                <c:pt idx="16">
                  <c:v>1.0250809742692661</c:v>
                </c:pt>
                <c:pt idx="17">
                  <c:v>1.0222536386699395</c:v>
                </c:pt>
                <c:pt idx="18">
                  <c:v>1.0671353244363202</c:v>
                </c:pt>
                <c:pt idx="19">
                  <c:v>1.1233555762744796</c:v>
                </c:pt>
                <c:pt idx="20">
                  <c:v>1.093644770954566</c:v>
                </c:pt>
                <c:pt idx="21">
                  <c:v>1.0031820928651816</c:v>
                </c:pt>
                <c:pt idx="22">
                  <c:v>0.98390804352595607</c:v>
                </c:pt>
                <c:pt idx="23">
                  <c:v>0.99530217808452537</c:v>
                </c:pt>
                <c:pt idx="24">
                  <c:v>0.90326827424361356</c:v>
                </c:pt>
                <c:pt idx="25">
                  <c:v>0.99207150073781969</c:v>
                </c:pt>
                <c:pt idx="26">
                  <c:v>0.94138711735331315</c:v>
                </c:pt>
                <c:pt idx="27">
                  <c:v>0.88949458712695773</c:v>
                </c:pt>
                <c:pt idx="28">
                  <c:v>0.78894142873175077</c:v>
                </c:pt>
                <c:pt idx="29">
                  <c:v>0.82945922132806826</c:v>
                </c:pt>
                <c:pt idx="30">
                  <c:v>0.81282067804421576</c:v>
                </c:pt>
                <c:pt idx="31">
                  <c:v>0.8103317781504743</c:v>
                </c:pt>
                <c:pt idx="32">
                  <c:v>0.76242154984171751</c:v>
                </c:pt>
                <c:pt idx="33">
                  <c:v>0.85827969548398308</c:v>
                </c:pt>
                <c:pt idx="34">
                  <c:v>0.9457443739889646</c:v>
                </c:pt>
                <c:pt idx="35">
                  <c:v>1.0326064383090754</c:v>
                </c:pt>
                <c:pt idx="36">
                  <c:v>0.83758290521826428</c:v>
                </c:pt>
                <c:pt idx="37">
                  <c:v>0.74606253498939545</c:v>
                </c:pt>
              </c:numCache>
            </c:numRef>
          </c:val>
          <c:extLst xmlns:c16r2="http://schemas.microsoft.com/office/drawing/2015/06/chart">
            <c:ext xmlns:c16="http://schemas.microsoft.com/office/drawing/2014/chart" uri="{C3380CC4-5D6E-409C-BE32-E72D297353CC}">
              <c16:uniqueId val="{00000001-29F2-4E3B-8278-3611A2B87FF1}"/>
            </c:ext>
          </c:extLst>
        </c:ser>
        <c:dLbls>
          <c:showLegendKey val="0"/>
          <c:showVal val="0"/>
          <c:showCatName val="0"/>
          <c:showSerName val="0"/>
          <c:showPercent val="0"/>
          <c:showBubbleSize val="0"/>
        </c:dLbls>
        <c:gapWidth val="150"/>
        <c:axId val="140315648"/>
        <c:axId val="140346112"/>
      </c:barChart>
      <c:catAx>
        <c:axId val="140315648"/>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346112"/>
        <c:crosses val="autoZero"/>
        <c:auto val="1"/>
        <c:lblAlgn val="ctr"/>
        <c:lblOffset val="100"/>
        <c:noMultiLvlLbl val="0"/>
      </c:catAx>
      <c:valAx>
        <c:axId val="140346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a:t>
                </a:r>
                <a:endParaRPr lang="en-US" sz="1000">
                  <a:effectLst/>
                </a:endParaRPr>
              </a:p>
            </c:rich>
          </c:tx>
          <c:layout>
            <c:manualLayout>
              <c:xMode val="edge"/>
              <c:yMode val="edge"/>
              <c:x val="2.2275258552108195E-2"/>
              <c:y val="9.993518489436852E-4"/>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315648"/>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076710578242159E-2"/>
          <c:y val="5.5787993325647475E-2"/>
          <c:w val="0.9164213005593872"/>
          <c:h val="0.78360276664519335"/>
        </c:manualLayout>
      </c:layout>
      <c:lineChart>
        <c:grouping val="standard"/>
        <c:varyColors val="0"/>
        <c:ser>
          <c:idx val="0"/>
          <c:order val="0"/>
          <c:tx>
            <c:strRef>
              <c:f>'Chart Data'!$C$84</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Data'!$D$83:$AX$83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Data'!$D$84:$AX$84</c:f>
              <c:numCache>
                <c:formatCode>_-* #,##0_-;_-* #,##0\-;_-* "-"??_-;_-@_-</c:formatCode>
                <c:ptCount val="38"/>
                <c:pt idx="0">
                  <c:v>1758.2049548854832</c:v>
                </c:pt>
                <c:pt idx="1">
                  <c:v>1736.8901083006542</c:v>
                </c:pt>
                <c:pt idx="2">
                  <c:v>1983.1608842986122</c:v>
                </c:pt>
                <c:pt idx="3">
                  <c:v>1891.6834116959394</c:v>
                </c:pt>
                <c:pt idx="4">
                  <c:v>1796.2696926450158</c:v>
                </c:pt>
                <c:pt idx="5">
                  <c:v>1797.0699021463199</c:v>
                </c:pt>
                <c:pt idx="6">
                  <c:v>2114.5412845422693</c:v>
                </c:pt>
                <c:pt idx="7">
                  <c:v>1929.1303437576084</c:v>
                </c:pt>
                <c:pt idx="8">
                  <c:v>1923.4825004251254</c:v>
                </c:pt>
                <c:pt idx="9">
                  <c:v>1899.7647511046707</c:v>
                </c:pt>
                <c:pt idx="10">
                  <c:v>2222.6377810892632</c:v>
                </c:pt>
                <c:pt idx="11">
                  <c:v>2089.7937956622704</c:v>
                </c:pt>
                <c:pt idx="12">
                  <c:v>2217.9320336337764</c:v>
                </c:pt>
                <c:pt idx="13">
                  <c:v>2142.3523168434472</c:v>
                </c:pt>
                <c:pt idx="14">
                  <c:v>2456.3127536872726</c:v>
                </c:pt>
                <c:pt idx="15">
                  <c:v>2307.3834775688488</c:v>
                </c:pt>
                <c:pt idx="16">
                  <c:v>2521.0403496692948</c:v>
                </c:pt>
                <c:pt idx="17">
                  <c:v>2406.3077397085995</c:v>
                </c:pt>
                <c:pt idx="18">
                  <c:v>2688.088072983634</c:v>
                </c:pt>
                <c:pt idx="19">
                  <c:v>2493.6414334193091</c:v>
                </c:pt>
                <c:pt idx="20">
                  <c:v>2464.0098778960828</c:v>
                </c:pt>
                <c:pt idx="21">
                  <c:v>2338.6668054727793</c:v>
                </c:pt>
                <c:pt idx="22">
                  <c:v>2574.6849710677361</c:v>
                </c:pt>
                <c:pt idx="23">
                  <c:v>2432.3110241787836</c:v>
                </c:pt>
                <c:pt idx="24">
                  <c:v>2470.2192354610356</c:v>
                </c:pt>
                <c:pt idx="25">
                  <c:v>2328.5620756762114</c:v>
                </c:pt>
                <c:pt idx="26">
                  <c:v>2409.5354770814206</c:v>
                </c:pt>
                <c:pt idx="27">
                  <c:v>2371.2152567430448</c:v>
                </c:pt>
                <c:pt idx="28">
                  <c:v>2447.9595684184719</c:v>
                </c:pt>
                <c:pt idx="29">
                  <c:v>2265.8304907529446</c:v>
                </c:pt>
                <c:pt idx="30">
                  <c:v>2526.9408637833972</c:v>
                </c:pt>
                <c:pt idx="31">
                  <c:v>2377.223236435399</c:v>
                </c:pt>
                <c:pt idx="32">
                  <c:v>2342.6582514912652</c:v>
                </c:pt>
                <c:pt idx="33">
                  <c:v>2194.7501679023098</c:v>
                </c:pt>
                <c:pt idx="34">
                  <c:v>2383.3771589602816</c:v>
                </c:pt>
                <c:pt idx="35">
                  <c:v>2153.0766132481194</c:v>
                </c:pt>
                <c:pt idx="36">
                  <c:v>2278.8722106410501</c:v>
                </c:pt>
                <c:pt idx="37">
                  <c:v>2087.6979822896888</c:v>
                </c:pt>
              </c:numCache>
            </c:numRef>
          </c:val>
          <c:smooth val="0"/>
          <c:extLst xmlns:c16r2="http://schemas.microsoft.com/office/drawing/2015/06/chart">
            <c:ext xmlns:c16="http://schemas.microsoft.com/office/drawing/2014/chart" uri="{C3380CC4-5D6E-409C-BE32-E72D297353CC}">
              <c16:uniqueId val="{00000000-29F2-4E3B-8278-3611A2B87FF1}"/>
            </c:ext>
          </c:extLst>
        </c:ser>
        <c:ser>
          <c:idx val="1"/>
          <c:order val="1"/>
          <c:tx>
            <c:strRef>
              <c:f>'Chart Data'!$C$87</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Data'!$D$83:$AX$83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Data'!$D$87:$AX$87</c:f>
              <c:numCache>
                <c:formatCode>_-* #,##0_-;_-* #,##0\-;_-* "-"??_-;_-@_-</c:formatCode>
                <c:ptCount val="38"/>
                <c:pt idx="0">
                  <c:v>1759.2994611480249</c:v>
                </c:pt>
                <c:pt idx="1">
                  <c:v>1713.4962186889534</c:v>
                </c:pt>
                <c:pt idx="2">
                  <c:v>1968.0011077130105</c:v>
                </c:pt>
                <c:pt idx="3">
                  <c:v>1859.5831959845716</c:v>
                </c:pt>
                <c:pt idx="4">
                  <c:v>1779.1709677574952</c:v>
                </c:pt>
                <c:pt idx="5">
                  <c:v>1769.7794361648694</c:v>
                </c:pt>
                <c:pt idx="6">
                  <c:v>2079.4962580746774</c:v>
                </c:pt>
                <c:pt idx="7">
                  <c:v>1930.2794968522835</c:v>
                </c:pt>
                <c:pt idx="8">
                  <c:v>1884.8839360354987</c:v>
                </c:pt>
                <c:pt idx="9">
                  <c:v>1873.1491783324816</c:v>
                </c:pt>
                <c:pt idx="10">
                  <c:v>2194.369114334696</c:v>
                </c:pt>
                <c:pt idx="11">
                  <c:v>2057.6392019031791</c:v>
                </c:pt>
                <c:pt idx="12">
                  <c:v>2167.6653066532858</c:v>
                </c:pt>
                <c:pt idx="13">
                  <c:v>2095.7185195093266</c:v>
                </c:pt>
                <c:pt idx="14">
                  <c:v>2435.5918610131221</c:v>
                </c:pt>
                <c:pt idx="15">
                  <c:v>2333.7768142272439</c:v>
                </c:pt>
                <c:pt idx="16">
                  <c:v>2503.4509989481298</c:v>
                </c:pt>
                <c:pt idx="17">
                  <c:v>2386.5354641415861</c:v>
                </c:pt>
                <c:pt idx="18">
                  <c:v>2659.6700556143583</c:v>
                </c:pt>
                <c:pt idx="19">
                  <c:v>2466.0238925441236</c:v>
                </c:pt>
                <c:pt idx="20">
                  <c:v>2431.2665001406149</c:v>
                </c:pt>
                <c:pt idx="21">
                  <c:v>2308.6363354858922</c:v>
                </c:pt>
                <c:pt idx="22">
                  <c:v>2537.1105286310576</c:v>
                </c:pt>
                <c:pt idx="23">
                  <c:v>2408.6224127477462</c:v>
                </c:pt>
                <c:pt idx="24">
                  <c:v>2444.6833641667245</c:v>
                </c:pt>
                <c:pt idx="25">
                  <c:v>2301.4413843535726</c:v>
                </c:pt>
                <c:pt idx="26">
                  <c:v>2380.2777877316853</c:v>
                </c:pt>
                <c:pt idx="27">
                  <c:v>2334.0868830345908</c:v>
                </c:pt>
                <c:pt idx="28">
                  <c:v>2477.8409462501959</c:v>
                </c:pt>
                <c:pt idx="29">
                  <c:v>2218.6266527442081</c:v>
                </c:pt>
                <c:pt idx="30">
                  <c:v>2483.035580220765</c:v>
                </c:pt>
                <c:pt idx="31">
                  <c:v>2438.4509801750432</c:v>
                </c:pt>
                <c:pt idx="32">
                  <c:v>2490.8987963578638</c:v>
                </c:pt>
                <c:pt idx="33">
                  <c:v>2346.7065511015589</c:v>
                </c:pt>
                <c:pt idx="34">
                  <c:v>2558.0241874392877</c:v>
                </c:pt>
                <c:pt idx="35">
                  <c:v>2327.6609210695401</c:v>
                </c:pt>
                <c:pt idx="36">
                  <c:v>2483.1244551220516</c:v>
                </c:pt>
                <c:pt idx="37">
                  <c:v>2302.4070887386547</c:v>
                </c:pt>
              </c:numCache>
            </c:numRef>
          </c:val>
          <c:smooth val="0"/>
          <c:extLst xmlns:c16r2="http://schemas.microsoft.com/office/drawing/2015/06/chart">
            <c:ext xmlns:c16="http://schemas.microsoft.com/office/drawing/2014/chart" uri="{C3380CC4-5D6E-409C-BE32-E72D297353CC}">
              <c16:uniqueId val="{00000001-29F2-4E3B-8278-3611A2B87FF1}"/>
            </c:ext>
          </c:extLst>
        </c:ser>
        <c:dLbls>
          <c:showLegendKey val="0"/>
          <c:showVal val="0"/>
          <c:showCatName val="0"/>
          <c:showSerName val="0"/>
          <c:showPercent val="0"/>
          <c:showBubbleSize val="0"/>
        </c:dLbls>
        <c:marker val="1"/>
        <c:smooth val="0"/>
        <c:axId val="141002624"/>
        <c:axId val="141012992"/>
      </c:lineChart>
      <c:catAx>
        <c:axId val="141002624"/>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012992"/>
        <c:crosses val="autoZero"/>
        <c:auto val="1"/>
        <c:lblAlgn val="ctr"/>
        <c:lblOffset val="100"/>
        <c:noMultiLvlLbl val="0"/>
      </c:catAx>
      <c:valAx>
        <c:axId val="141012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in million</a:t>
                </a:r>
                <a:r>
                  <a:rPr lang="ar-QA" sz="1000" b="0" i="0" baseline="0">
                    <a:effectLst/>
                  </a:rPr>
                  <a:t> </a:t>
                </a:r>
                <a:r>
                  <a:rPr lang="en-US" sz="1000" b="0" i="0" baseline="0">
                    <a:effectLst/>
                  </a:rPr>
                  <a:t>QR</a:t>
                </a:r>
                <a:endParaRPr lang="en-US" sz="1000">
                  <a:effectLst/>
                </a:endParaRPr>
              </a:p>
            </c:rich>
          </c:tx>
          <c:layout>
            <c:manualLayout>
              <c:xMode val="edge"/>
              <c:yMode val="edge"/>
              <c:x val="3.1821797931583136E-3"/>
              <c:y val="9.9935184894368455E-4"/>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002624"/>
        <c:crosses val="autoZero"/>
        <c:crossBetween val="between"/>
      </c:valAx>
      <c:spPr>
        <a:noFill/>
        <a:ln>
          <a:noFill/>
        </a:ln>
        <a:effectLst/>
      </c:spPr>
    </c:plotArea>
    <c:legend>
      <c:legendPos val="b"/>
      <c:layout>
        <c:manualLayout>
          <c:xMode val="edge"/>
          <c:yMode val="edge"/>
          <c:x val="0.22163005280664499"/>
          <c:y val="0.93619215317713722"/>
          <c:w val="0.54513974336876569"/>
          <c:h val="4.70714488251685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076710578242159E-2"/>
          <c:y val="5.5787993325647475E-2"/>
          <c:w val="0.9164213005593872"/>
          <c:h val="0.78360276664519335"/>
        </c:manualLayout>
      </c:layout>
      <c:barChart>
        <c:barDir val="col"/>
        <c:grouping val="clustered"/>
        <c:varyColors val="0"/>
        <c:ser>
          <c:idx val="1"/>
          <c:order val="0"/>
          <c:tx>
            <c:strRef>
              <c:f>'Chart Data'!$C$90</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Data'!$D$83:$AX$83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Data'!$D$90:$AX$90</c:f>
              <c:numCache>
                <c:formatCode>_(* #,##0.00_);_(* \(#,##0.00\);_(* "-"??_);_(@_)</c:formatCode>
                <c:ptCount val="38"/>
                <c:pt idx="0">
                  <c:v>1.2703676357598919</c:v>
                </c:pt>
                <c:pt idx="1">
                  <c:v>1.1345566701087171</c:v>
                </c:pt>
                <c:pt idx="2">
                  <c:v>1.2434580322428608</c:v>
                </c:pt>
                <c:pt idx="3">
                  <c:v>1.1843496969287142</c:v>
                </c:pt>
                <c:pt idx="4">
                  <c:v>1.0561130221135762</c:v>
                </c:pt>
                <c:pt idx="5">
                  <c:v>1.0787272468213644</c:v>
                </c:pt>
                <c:pt idx="6">
                  <c:v>1.251231009844616</c:v>
                </c:pt>
                <c:pt idx="7">
                  <c:v>1.1061381518639264</c:v>
                </c:pt>
                <c:pt idx="8">
                  <c:v>1.0431773840887677</c:v>
                </c:pt>
                <c:pt idx="9">
                  <c:v>1.0880839568805309</c:v>
                </c:pt>
                <c:pt idx="10">
                  <c:v>1.2345184909314442</c:v>
                </c:pt>
                <c:pt idx="11">
                  <c:v>1.1336406028329888</c:v>
                </c:pt>
                <c:pt idx="12">
                  <c:v>1.1264651073005001</c:v>
                </c:pt>
                <c:pt idx="13">
                  <c:v>1.1313847644831618</c:v>
                </c:pt>
                <c:pt idx="14">
                  <c:v>1.3009852987623329</c:v>
                </c:pt>
                <c:pt idx="15">
                  <c:v>1.3139716168400526</c:v>
                </c:pt>
                <c:pt idx="16">
                  <c:v>1.6553523921971416</c:v>
                </c:pt>
                <c:pt idx="17">
                  <c:v>1.6165457289323983</c:v>
                </c:pt>
                <c:pt idx="18">
                  <c:v>1.8417388660130312</c:v>
                </c:pt>
                <c:pt idx="19">
                  <c:v>1.7606928343954942</c:v>
                </c:pt>
                <c:pt idx="20">
                  <c:v>1.8824805927331261</c:v>
                </c:pt>
                <c:pt idx="21">
                  <c:v>1.7412150062609717</c:v>
                </c:pt>
                <c:pt idx="22">
                  <c:v>1.8250195939914202</c:v>
                </c:pt>
                <c:pt idx="23">
                  <c:v>1.6656923113638242</c:v>
                </c:pt>
                <c:pt idx="24">
                  <c:v>1.692086578607864</c:v>
                </c:pt>
                <c:pt idx="25">
                  <c:v>1.651771993597358</c:v>
                </c:pt>
                <c:pt idx="26">
                  <c:v>1.666478936831427</c:v>
                </c:pt>
                <c:pt idx="27">
                  <c:v>1.5312760675926671</c:v>
                </c:pt>
                <c:pt idx="28">
                  <c:v>1.5285250657104898</c:v>
                </c:pt>
                <c:pt idx="29">
                  <c:v>1.3904321229372163</c:v>
                </c:pt>
                <c:pt idx="30">
                  <c:v>1.4698618841634397</c:v>
                </c:pt>
                <c:pt idx="31">
                  <c:v>1.379605054370006</c:v>
                </c:pt>
                <c:pt idx="32">
                  <c:v>1.4398077239983769</c:v>
                </c:pt>
                <c:pt idx="33">
                  <c:v>1.3878595454747933</c:v>
                </c:pt>
                <c:pt idx="34">
                  <c:v>1.4937694866478135</c:v>
                </c:pt>
                <c:pt idx="35">
                  <c:v>1.3486348422068422</c:v>
                </c:pt>
                <c:pt idx="36">
                  <c:v>1.4976410350810634</c:v>
                </c:pt>
                <c:pt idx="37">
                  <c:v>1.7906115117989274</c:v>
                </c:pt>
              </c:numCache>
            </c:numRef>
          </c:val>
          <c:extLst xmlns:c16r2="http://schemas.microsoft.com/office/drawing/2015/06/chart">
            <c:ext xmlns:c16="http://schemas.microsoft.com/office/drawing/2014/chart" uri="{C3380CC4-5D6E-409C-BE32-E72D297353CC}">
              <c16:uniqueId val="{00000001-29F2-4E3B-8278-3611A2B87FF1}"/>
            </c:ext>
          </c:extLst>
        </c:ser>
        <c:dLbls>
          <c:showLegendKey val="0"/>
          <c:showVal val="0"/>
          <c:showCatName val="0"/>
          <c:showSerName val="0"/>
          <c:showPercent val="0"/>
          <c:showBubbleSize val="0"/>
        </c:dLbls>
        <c:gapWidth val="150"/>
        <c:axId val="141649024"/>
        <c:axId val="141650560"/>
      </c:barChart>
      <c:catAx>
        <c:axId val="141649024"/>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650560"/>
        <c:crosses val="autoZero"/>
        <c:auto val="1"/>
        <c:lblAlgn val="ctr"/>
        <c:lblOffset val="100"/>
        <c:noMultiLvlLbl val="0"/>
      </c:catAx>
      <c:valAx>
        <c:axId val="1416505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a:t>
                </a:r>
                <a:endParaRPr lang="en-US" sz="1000">
                  <a:effectLst/>
                </a:endParaRPr>
              </a:p>
            </c:rich>
          </c:tx>
          <c:layout>
            <c:manualLayout>
              <c:xMode val="edge"/>
              <c:yMode val="edge"/>
              <c:x val="3.1821797931583136E-3"/>
              <c:y val="9.9935184894368455E-4"/>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649024"/>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549374201613221E-2"/>
          <c:y val="5.4120541205412057E-2"/>
          <c:w val="0.91597122699327882"/>
          <c:h val="0.8042351163669117"/>
        </c:manualLayout>
      </c:layout>
      <c:lineChart>
        <c:grouping val="standard"/>
        <c:varyColors val="0"/>
        <c:ser>
          <c:idx val="0"/>
          <c:order val="0"/>
          <c:tx>
            <c:strRef>
              <c:f>'Chart Data'!$C$94</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Data'!$D$93:$AX$93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Data'!$D$94:$AX$94</c:f>
              <c:numCache>
                <c:formatCode>_-* #,##0_-;_-* #,##0\-;_-* "-"??_-;_-@_-</c:formatCode>
                <c:ptCount val="38"/>
                <c:pt idx="0">
                  <c:v>8074.6768403637934</c:v>
                </c:pt>
                <c:pt idx="1">
                  <c:v>8424.2420346191811</c:v>
                </c:pt>
                <c:pt idx="2">
                  <c:v>8484.2640323731594</c:v>
                </c:pt>
                <c:pt idx="3">
                  <c:v>9009.3478796318559</c:v>
                </c:pt>
                <c:pt idx="4">
                  <c:v>8852.7212812307662</c:v>
                </c:pt>
                <c:pt idx="5">
                  <c:v>8958.8661304309717</c:v>
                </c:pt>
                <c:pt idx="6">
                  <c:v>8883.5885605015228</c:v>
                </c:pt>
                <c:pt idx="7">
                  <c:v>9919.3342597292849</c:v>
                </c:pt>
                <c:pt idx="8">
                  <c:v>9325.0221249467104</c:v>
                </c:pt>
                <c:pt idx="9">
                  <c:v>9852.5713066273802</c:v>
                </c:pt>
                <c:pt idx="10">
                  <c:v>9162.335152437232</c:v>
                </c:pt>
                <c:pt idx="11">
                  <c:v>10401.228101508754</c:v>
                </c:pt>
                <c:pt idx="12">
                  <c:v>11127.499769491684</c:v>
                </c:pt>
                <c:pt idx="13">
                  <c:v>10798.112998056373</c:v>
                </c:pt>
                <c:pt idx="14">
                  <c:v>10172.96461551641</c:v>
                </c:pt>
                <c:pt idx="15">
                  <c:v>11948.882438801436</c:v>
                </c:pt>
                <c:pt idx="16">
                  <c:v>11903.550382743299</c:v>
                </c:pt>
                <c:pt idx="17">
                  <c:v>11372.211760120095</c:v>
                </c:pt>
                <c:pt idx="18">
                  <c:v>10237.31344149193</c:v>
                </c:pt>
                <c:pt idx="19">
                  <c:v>11807.039803617066</c:v>
                </c:pt>
                <c:pt idx="20">
                  <c:v>12148.982455827621</c:v>
                </c:pt>
                <c:pt idx="21">
                  <c:v>11601.405239538108</c:v>
                </c:pt>
                <c:pt idx="22">
                  <c:v>10819.067725006156</c:v>
                </c:pt>
                <c:pt idx="23">
                  <c:v>12449.115846580764</c:v>
                </c:pt>
                <c:pt idx="24">
                  <c:v>12362.110807879484</c:v>
                </c:pt>
                <c:pt idx="25">
                  <c:v>11972.96436411504</c:v>
                </c:pt>
                <c:pt idx="26">
                  <c:v>11746.056777786434</c:v>
                </c:pt>
                <c:pt idx="27">
                  <c:v>12257.815262576734</c:v>
                </c:pt>
                <c:pt idx="28">
                  <c:v>12627.427032252872</c:v>
                </c:pt>
                <c:pt idx="29">
                  <c:v>11895.222562257879</c:v>
                </c:pt>
                <c:pt idx="30">
                  <c:v>11777.076134977806</c:v>
                </c:pt>
                <c:pt idx="31">
                  <c:v>12841.800569530413</c:v>
                </c:pt>
                <c:pt idx="32">
                  <c:v>13169.74016936418</c:v>
                </c:pt>
                <c:pt idx="33">
                  <c:v>12671.657780562002</c:v>
                </c:pt>
                <c:pt idx="34">
                  <c:v>12490.315619599392</c:v>
                </c:pt>
                <c:pt idx="35">
                  <c:v>13869.504004007778</c:v>
                </c:pt>
                <c:pt idx="36">
                  <c:v>13441.205683030827</c:v>
                </c:pt>
                <c:pt idx="37">
                  <c:v>12706.384246911919</c:v>
                </c:pt>
              </c:numCache>
            </c:numRef>
          </c:val>
          <c:smooth val="0"/>
          <c:extLst xmlns:c16r2="http://schemas.microsoft.com/office/drawing/2015/06/chart">
            <c:ext xmlns:c16="http://schemas.microsoft.com/office/drawing/2014/chart" uri="{C3380CC4-5D6E-409C-BE32-E72D297353CC}">
              <c16:uniqueId val="{00000000-6BC7-4371-B873-797EA2AE0360}"/>
            </c:ext>
          </c:extLst>
        </c:ser>
        <c:ser>
          <c:idx val="1"/>
          <c:order val="1"/>
          <c:tx>
            <c:strRef>
              <c:f>'Chart Data'!$C$97</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Data'!$D$93:$AX$93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Data'!$D$97:$AX$97</c:f>
              <c:numCache>
                <c:formatCode>_-* #,##0_-;_-* #,##0\-;_-* "-"??_-;_-@_-</c:formatCode>
                <c:ptCount val="38"/>
                <c:pt idx="0">
                  <c:v>6707.5691564432518</c:v>
                </c:pt>
                <c:pt idx="1">
                  <c:v>6754.6690039115956</c:v>
                </c:pt>
                <c:pt idx="2">
                  <c:v>6812.5038090406379</c:v>
                </c:pt>
                <c:pt idx="3">
                  <c:v>6655.947749210346</c:v>
                </c:pt>
                <c:pt idx="4">
                  <c:v>7775.8661230878461</c:v>
                </c:pt>
                <c:pt idx="5">
                  <c:v>7499.7091565389646</c:v>
                </c:pt>
                <c:pt idx="6">
                  <c:v>7676.6845642265362</c:v>
                </c:pt>
                <c:pt idx="7">
                  <c:v>7631.3572824703906</c:v>
                </c:pt>
                <c:pt idx="8">
                  <c:v>8257.6527847796333</c:v>
                </c:pt>
                <c:pt idx="9">
                  <c:v>8955.9435654921126</c:v>
                </c:pt>
                <c:pt idx="10">
                  <c:v>8809.2889147716651</c:v>
                </c:pt>
                <c:pt idx="11">
                  <c:v>9365.6767870302538</c:v>
                </c:pt>
                <c:pt idx="12">
                  <c:v>9207.0303213799998</c:v>
                </c:pt>
                <c:pt idx="13">
                  <c:v>10115.484158622312</c:v>
                </c:pt>
                <c:pt idx="14">
                  <c:v>10071.693680534803</c:v>
                </c:pt>
                <c:pt idx="15">
                  <c:v>11038.444134913634</c:v>
                </c:pt>
                <c:pt idx="16">
                  <c:v>10102.405037128599</c:v>
                </c:pt>
                <c:pt idx="17">
                  <c:v>10989.497812248286</c:v>
                </c:pt>
                <c:pt idx="18">
                  <c:v>10826.843963501316</c:v>
                </c:pt>
                <c:pt idx="19">
                  <c:v>11878.801131456641</c:v>
                </c:pt>
                <c:pt idx="20">
                  <c:v>10976.035445849593</c:v>
                </c:pt>
                <c:pt idx="21">
                  <c:v>12094.352007447011</c:v>
                </c:pt>
                <c:pt idx="22">
                  <c:v>11769.184526487057</c:v>
                </c:pt>
                <c:pt idx="23">
                  <c:v>12982.425370744637</c:v>
                </c:pt>
                <c:pt idx="24">
                  <c:v>11961.291734981711</c:v>
                </c:pt>
                <c:pt idx="25">
                  <c:v>12356.165763910849</c:v>
                </c:pt>
                <c:pt idx="26">
                  <c:v>12520.219482516961</c:v>
                </c:pt>
                <c:pt idx="27">
                  <c:v>13114.470326805353</c:v>
                </c:pt>
                <c:pt idx="28">
                  <c:v>11793.736446997676</c:v>
                </c:pt>
                <c:pt idx="29">
                  <c:v>11872.962720684211</c:v>
                </c:pt>
                <c:pt idx="30">
                  <c:v>12402.959250661404</c:v>
                </c:pt>
                <c:pt idx="31">
                  <c:v>13071.867880675683</c:v>
                </c:pt>
                <c:pt idx="32">
                  <c:v>11987.868367883917</c:v>
                </c:pt>
                <c:pt idx="33">
                  <c:v>12137.094684247755</c:v>
                </c:pt>
                <c:pt idx="34">
                  <c:v>12768.536286380291</c:v>
                </c:pt>
                <c:pt idx="35">
                  <c:v>13749.872538040949</c:v>
                </c:pt>
                <c:pt idx="36">
                  <c:v>12263.089880854299</c:v>
                </c:pt>
                <c:pt idx="37">
                  <c:v>12748.691048724577</c:v>
                </c:pt>
              </c:numCache>
            </c:numRef>
          </c:val>
          <c:smooth val="0"/>
          <c:extLst xmlns:c16r2="http://schemas.microsoft.com/office/drawing/2015/06/chart">
            <c:ext xmlns:c16="http://schemas.microsoft.com/office/drawing/2014/chart" uri="{C3380CC4-5D6E-409C-BE32-E72D297353CC}">
              <c16:uniqueId val="{00000001-6BC7-4371-B873-797EA2AE0360}"/>
            </c:ext>
          </c:extLst>
        </c:ser>
        <c:dLbls>
          <c:showLegendKey val="0"/>
          <c:showVal val="0"/>
          <c:showCatName val="0"/>
          <c:showSerName val="0"/>
          <c:showPercent val="0"/>
          <c:showBubbleSize val="0"/>
        </c:dLbls>
        <c:marker val="1"/>
        <c:smooth val="0"/>
        <c:axId val="141697408"/>
        <c:axId val="141699328"/>
      </c:lineChart>
      <c:catAx>
        <c:axId val="141697408"/>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699328"/>
        <c:crosses val="autoZero"/>
        <c:auto val="1"/>
        <c:lblAlgn val="ctr"/>
        <c:lblOffset val="100"/>
        <c:noMultiLvlLbl val="0"/>
      </c:catAx>
      <c:valAx>
        <c:axId val="141699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in million</a:t>
                </a:r>
                <a:r>
                  <a:rPr lang="ar-QA" sz="1000" b="0" i="0" baseline="0">
                    <a:effectLst/>
                  </a:rPr>
                  <a:t> </a:t>
                </a:r>
                <a:r>
                  <a:rPr lang="en-US" sz="1000" b="0" i="0" baseline="0">
                    <a:effectLst/>
                  </a:rPr>
                  <a:t>QR</a:t>
                </a:r>
                <a:endParaRPr lang="en-US" sz="1000">
                  <a:effectLst/>
                </a:endParaRPr>
              </a:p>
            </c:rich>
          </c:tx>
          <c:layout>
            <c:manualLayout>
              <c:xMode val="edge"/>
              <c:yMode val="edge"/>
              <c:x val="2.9962543282014416E-3"/>
              <c:y val="3.3413719963971385E-3"/>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697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549374201613221E-2"/>
          <c:y val="5.4120541205412057E-2"/>
          <c:w val="0.91597122699327882"/>
          <c:h val="0.8042351163669117"/>
        </c:manualLayout>
      </c:layout>
      <c:barChart>
        <c:barDir val="col"/>
        <c:grouping val="clustered"/>
        <c:varyColors val="0"/>
        <c:ser>
          <c:idx val="1"/>
          <c:order val="0"/>
          <c:tx>
            <c:strRef>
              <c:f>'Chart Data'!$C$100</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Data'!$D$93:$AX$93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Data'!$D$100:$AX$100</c:f>
              <c:numCache>
                <c:formatCode>_(* #,##0.00_);_(* \(#,##0.00\);_(* "-"??_);_(@_)</c:formatCode>
                <c:ptCount val="38"/>
                <c:pt idx="0">
                  <c:v>5.8342504943550368</c:v>
                </c:pt>
                <c:pt idx="1">
                  <c:v>5.5028121498939289</c:v>
                </c:pt>
                <c:pt idx="2">
                  <c:v>5.3197026737721185</c:v>
                </c:pt>
                <c:pt idx="3">
                  <c:v>5.6405941738428824</c:v>
                </c:pt>
                <c:pt idx="4">
                  <c:v>5.2049390269913474</c:v>
                </c:pt>
                <c:pt idx="5">
                  <c:v>5.3777390539892886</c:v>
                </c:pt>
                <c:pt idx="6">
                  <c:v>5.2566585324469246</c:v>
                </c:pt>
                <c:pt idx="7">
                  <c:v>5.6876167550221846</c:v>
                </c:pt>
                <c:pt idx="8">
                  <c:v>5.0573125488387864</c:v>
                </c:pt>
                <c:pt idx="9">
                  <c:v>5.6430275203964158</c:v>
                </c:pt>
                <c:pt idx="10">
                  <c:v>5.0890308182611932</c:v>
                </c:pt>
                <c:pt idx="11">
                  <c:v>5.6423052454613476</c:v>
                </c:pt>
                <c:pt idx="12">
                  <c:v>5.6515438849089943</c:v>
                </c:pt>
                <c:pt idx="13">
                  <c:v>5.7025263469123999</c:v>
                </c:pt>
                <c:pt idx="14">
                  <c:v>5.3881075973525103</c:v>
                </c:pt>
                <c:pt idx="15">
                  <c:v>6.8044573128721098</c:v>
                </c:pt>
                <c:pt idx="16">
                  <c:v>7.8160472934509482</c:v>
                </c:pt>
                <c:pt idx="17">
                  <c:v>7.6397960435281531</c:v>
                </c:pt>
                <c:pt idx="18">
                  <c:v>7.0140774918233495</c:v>
                </c:pt>
                <c:pt idx="19">
                  <c:v>8.3366317623081159</c:v>
                </c:pt>
                <c:pt idx="20">
                  <c:v>9.2817094199633168</c:v>
                </c:pt>
                <c:pt idx="21">
                  <c:v>8.6376309996475644</c:v>
                </c:pt>
                <c:pt idx="22">
                  <c:v>7.6689035003253414</c:v>
                </c:pt>
                <c:pt idx="23">
                  <c:v>8.5253885472678448</c:v>
                </c:pt>
                <c:pt idx="24">
                  <c:v>8.4679778543510746</c:v>
                </c:pt>
                <c:pt idx="25">
                  <c:v>8.4930556172702936</c:v>
                </c:pt>
                <c:pt idx="26">
                  <c:v>8.1237883389527994</c:v>
                </c:pt>
                <c:pt idx="27">
                  <c:v>7.915814095400739</c:v>
                </c:pt>
                <c:pt idx="28">
                  <c:v>7.884664021104955</c:v>
                </c:pt>
                <c:pt idx="29">
                  <c:v>7.2995308464380111</c:v>
                </c:pt>
                <c:pt idx="30">
                  <c:v>6.8504473396250338</c:v>
                </c:pt>
                <c:pt idx="31">
                  <c:v>7.4526500925094039</c:v>
                </c:pt>
                <c:pt idx="32">
                  <c:v>8.0941783150963946</c:v>
                </c:pt>
                <c:pt idx="33">
                  <c:v>8.0129763582848472</c:v>
                </c:pt>
                <c:pt idx="34">
                  <c:v>7.8282416532418724</c:v>
                </c:pt>
                <c:pt idx="35">
                  <c:v>8.687520095122899</c:v>
                </c:pt>
                <c:pt idx="36">
                  <c:v>8.8333611239259149</c:v>
                </c:pt>
                <c:pt idx="37">
                  <c:v>10.898222874607317</c:v>
                </c:pt>
              </c:numCache>
            </c:numRef>
          </c:val>
          <c:extLst xmlns:c16r2="http://schemas.microsoft.com/office/drawing/2015/06/chart">
            <c:ext xmlns:c16="http://schemas.microsoft.com/office/drawing/2014/chart" uri="{C3380CC4-5D6E-409C-BE32-E72D297353CC}">
              <c16:uniqueId val="{00000001-6BC7-4371-B873-797EA2AE0360}"/>
            </c:ext>
          </c:extLst>
        </c:ser>
        <c:dLbls>
          <c:showLegendKey val="0"/>
          <c:showVal val="0"/>
          <c:showCatName val="0"/>
          <c:showSerName val="0"/>
          <c:showPercent val="0"/>
          <c:showBubbleSize val="0"/>
        </c:dLbls>
        <c:gapWidth val="150"/>
        <c:axId val="141736960"/>
        <c:axId val="141738752"/>
      </c:barChart>
      <c:catAx>
        <c:axId val="141736960"/>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738752"/>
        <c:crosses val="autoZero"/>
        <c:auto val="1"/>
        <c:lblAlgn val="ctr"/>
        <c:lblOffset val="100"/>
        <c:noMultiLvlLbl val="0"/>
      </c:catAx>
      <c:valAx>
        <c:axId val="141738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a:t>
                </a:r>
                <a:endParaRPr lang="en-US" sz="1000">
                  <a:effectLst/>
                </a:endParaRPr>
              </a:p>
            </c:rich>
          </c:tx>
          <c:layout>
            <c:manualLayout>
              <c:xMode val="edge"/>
              <c:yMode val="edge"/>
              <c:x val="2.9962543282014416E-3"/>
              <c:y val="3.3413719963971385E-3"/>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736960"/>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019034206090103E-2"/>
          <c:y val="6.5573770491803282E-2"/>
          <c:w val="0.90694650973506363"/>
          <c:h val="0.77710812787745798"/>
        </c:manualLayout>
      </c:layout>
      <c:lineChart>
        <c:grouping val="standard"/>
        <c:varyColors val="0"/>
        <c:ser>
          <c:idx val="0"/>
          <c:order val="0"/>
          <c:tx>
            <c:strRef>
              <c:f>'Chart Data'!$C$104</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Data'!$D$103:$AX$103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Data'!$D$104:$AX$104</c:f>
              <c:numCache>
                <c:formatCode>_-* #,##0_-;_-* #,##0\-;_-* "-"??_-;_-@_-</c:formatCode>
                <c:ptCount val="38"/>
                <c:pt idx="0">
                  <c:v>5927.6517380537944</c:v>
                </c:pt>
                <c:pt idx="1">
                  <c:v>5907.6599200686605</c:v>
                </c:pt>
                <c:pt idx="2">
                  <c:v>5878.8489146947286</c:v>
                </c:pt>
                <c:pt idx="3">
                  <c:v>5849.5852456079665</c:v>
                </c:pt>
                <c:pt idx="4">
                  <c:v>6000.5980763023808</c:v>
                </c:pt>
                <c:pt idx="5">
                  <c:v>5960.9030368537051</c:v>
                </c:pt>
                <c:pt idx="6">
                  <c:v>6235.8435474644521</c:v>
                </c:pt>
                <c:pt idx="7">
                  <c:v>6337.5625159959372</c:v>
                </c:pt>
                <c:pt idx="8">
                  <c:v>6739.9477433056591</c:v>
                </c:pt>
                <c:pt idx="9">
                  <c:v>7078.6267195674172</c:v>
                </c:pt>
                <c:pt idx="10">
                  <c:v>7225.6051183061709</c:v>
                </c:pt>
                <c:pt idx="11">
                  <c:v>7550.1151281192106</c:v>
                </c:pt>
                <c:pt idx="12">
                  <c:v>7652.9080487310284</c:v>
                </c:pt>
                <c:pt idx="13">
                  <c:v>8454.4557725927662</c:v>
                </c:pt>
                <c:pt idx="14">
                  <c:v>8798.2662573761754</c:v>
                </c:pt>
                <c:pt idx="15">
                  <c:v>9338.3278049382825</c:v>
                </c:pt>
                <c:pt idx="16">
                  <c:v>8878.6616644493915</c:v>
                </c:pt>
                <c:pt idx="17">
                  <c:v>9549.8727783385475</c:v>
                </c:pt>
                <c:pt idx="18">
                  <c:v>9901.0390444262612</c:v>
                </c:pt>
                <c:pt idx="19">
                  <c:v>10432.32541910908</c:v>
                </c:pt>
                <c:pt idx="20">
                  <c:v>10112.6475714553</c:v>
                </c:pt>
                <c:pt idx="21">
                  <c:v>10636.526873834837</c:v>
                </c:pt>
                <c:pt idx="22">
                  <c:v>10773.748365649628</c:v>
                </c:pt>
                <c:pt idx="23">
                  <c:v>11253.122359155926</c:v>
                </c:pt>
                <c:pt idx="24">
                  <c:v>10595.515180685308</c:v>
                </c:pt>
                <c:pt idx="25">
                  <c:v>10752.138956850913</c:v>
                </c:pt>
                <c:pt idx="26">
                  <c:v>10883.704140522006</c:v>
                </c:pt>
                <c:pt idx="27">
                  <c:v>11052.911212651325</c:v>
                </c:pt>
                <c:pt idx="28">
                  <c:v>10233.475355224422</c:v>
                </c:pt>
                <c:pt idx="29">
                  <c:v>10447.67046049396</c:v>
                </c:pt>
                <c:pt idx="30">
                  <c:v>10871.943209365221</c:v>
                </c:pt>
                <c:pt idx="31">
                  <c:v>11062.172070632696</c:v>
                </c:pt>
                <c:pt idx="32">
                  <c:v>10171.285053307967</c:v>
                </c:pt>
                <c:pt idx="33">
                  <c:v>10156.310140990423</c:v>
                </c:pt>
                <c:pt idx="34">
                  <c:v>10618.027857771369</c:v>
                </c:pt>
                <c:pt idx="35">
                  <c:v>10674.682476290211</c:v>
                </c:pt>
                <c:pt idx="36">
                  <c:v>9695.6764434674424</c:v>
                </c:pt>
                <c:pt idx="37">
                  <c:v>9783.0422923542319</c:v>
                </c:pt>
              </c:numCache>
            </c:numRef>
          </c:val>
          <c:smooth val="0"/>
          <c:extLst xmlns:c16r2="http://schemas.microsoft.com/office/drawing/2015/06/chart">
            <c:ext xmlns:c16="http://schemas.microsoft.com/office/drawing/2014/chart" uri="{C3380CC4-5D6E-409C-BE32-E72D297353CC}">
              <c16:uniqueId val="{00000000-C4BE-403C-9752-42A8B994F7F7}"/>
            </c:ext>
          </c:extLst>
        </c:ser>
        <c:ser>
          <c:idx val="1"/>
          <c:order val="1"/>
          <c:tx>
            <c:strRef>
              <c:f>'Chart Data'!$C$107</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Data'!$D$103:$AX$103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Data'!$D$107:$AX$107</c:f>
              <c:numCache>
                <c:formatCode>_-* #,##0_-;_-* #,##0\-;_-* "-"??_-;_-@_-</c:formatCode>
                <c:ptCount val="38"/>
                <c:pt idx="0">
                  <c:v>6800.6044051911231</c:v>
                </c:pt>
                <c:pt idx="1">
                  <c:v>6858.3550031825325</c:v>
                </c:pt>
                <c:pt idx="2">
                  <c:v>6907.904980835674</c:v>
                </c:pt>
                <c:pt idx="3">
                  <c:v>6908.6422576479963</c:v>
                </c:pt>
                <c:pt idx="4">
                  <c:v>7092.2118898896415</c:v>
                </c:pt>
                <c:pt idx="5">
                  <c:v>7104.3204815916397</c:v>
                </c:pt>
                <c:pt idx="6">
                  <c:v>7323.246372290916</c:v>
                </c:pt>
                <c:pt idx="7">
                  <c:v>7262.1350717964397</c:v>
                </c:pt>
                <c:pt idx="8">
                  <c:v>7178.1155639797853</c:v>
                </c:pt>
                <c:pt idx="9">
                  <c:v>7561.4199777719159</c:v>
                </c:pt>
                <c:pt idx="10">
                  <c:v>7708.1006629006588</c:v>
                </c:pt>
                <c:pt idx="11">
                  <c:v>7915.1071248852986</c:v>
                </c:pt>
                <c:pt idx="12">
                  <c:v>7792.7355926709843</c:v>
                </c:pt>
                <c:pt idx="13">
                  <c:v>8327.2373927748577</c:v>
                </c:pt>
                <c:pt idx="14">
                  <c:v>8499.5505980580147</c:v>
                </c:pt>
                <c:pt idx="15">
                  <c:v>8873.8743241063057</c:v>
                </c:pt>
                <c:pt idx="16">
                  <c:v>8582.9124415031292</c:v>
                </c:pt>
                <c:pt idx="17">
                  <c:v>9160.3865902500984</c:v>
                </c:pt>
                <c:pt idx="18">
                  <c:v>9341.8191535429723</c:v>
                </c:pt>
                <c:pt idx="19">
                  <c:v>9650.9072492295072</c:v>
                </c:pt>
                <c:pt idx="20">
                  <c:v>9242.1679961392292</c:v>
                </c:pt>
                <c:pt idx="21">
                  <c:v>9703.5870626722954</c:v>
                </c:pt>
                <c:pt idx="22">
                  <c:v>9827.4185748682321</c:v>
                </c:pt>
                <c:pt idx="23">
                  <c:v>10225.869084548971</c:v>
                </c:pt>
                <c:pt idx="24">
                  <c:v>9733.852746229335</c:v>
                </c:pt>
                <c:pt idx="25">
                  <c:v>10099.609411742204</c:v>
                </c:pt>
                <c:pt idx="26">
                  <c:v>10283.260507316738</c:v>
                </c:pt>
                <c:pt idx="27">
                  <c:v>10754.066934558034</c:v>
                </c:pt>
                <c:pt idx="28">
                  <c:v>10030.766312388103</c:v>
                </c:pt>
                <c:pt idx="29">
                  <c:v>10382.23044574782</c:v>
                </c:pt>
                <c:pt idx="30">
                  <c:v>10937.383463104932</c:v>
                </c:pt>
                <c:pt idx="31">
                  <c:v>11264.880874475444</c:v>
                </c:pt>
                <c:pt idx="32">
                  <c:v>10431.79104228942</c:v>
                </c:pt>
                <c:pt idx="33">
                  <c:v>10570.776173020868</c:v>
                </c:pt>
                <c:pt idx="34">
                  <c:v>11152.316313356245</c:v>
                </c:pt>
                <c:pt idx="35">
                  <c:v>11292.827505633888</c:v>
                </c:pt>
                <c:pt idx="36">
                  <c:v>10395.278699975814</c:v>
                </c:pt>
                <c:pt idx="37">
                  <c:v>10606.456896050991</c:v>
                </c:pt>
              </c:numCache>
            </c:numRef>
          </c:val>
          <c:smooth val="0"/>
          <c:extLst xmlns:c16r2="http://schemas.microsoft.com/office/drawing/2015/06/chart">
            <c:ext xmlns:c16="http://schemas.microsoft.com/office/drawing/2014/chart" uri="{C3380CC4-5D6E-409C-BE32-E72D297353CC}">
              <c16:uniqueId val="{00000001-C4BE-403C-9752-42A8B994F7F7}"/>
            </c:ext>
          </c:extLst>
        </c:ser>
        <c:dLbls>
          <c:showLegendKey val="0"/>
          <c:showVal val="0"/>
          <c:showCatName val="0"/>
          <c:showSerName val="0"/>
          <c:showPercent val="0"/>
          <c:showBubbleSize val="0"/>
        </c:dLbls>
        <c:marker val="1"/>
        <c:smooth val="0"/>
        <c:axId val="141121792"/>
        <c:axId val="141123968"/>
      </c:lineChart>
      <c:catAx>
        <c:axId val="141121792"/>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123968"/>
        <c:crosses val="autoZero"/>
        <c:auto val="1"/>
        <c:lblAlgn val="ctr"/>
        <c:lblOffset val="100"/>
        <c:noMultiLvlLbl val="0"/>
      </c:catAx>
      <c:valAx>
        <c:axId val="141123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in million</a:t>
                </a:r>
                <a:r>
                  <a:rPr lang="ar-QA" sz="1000" b="0" i="0" baseline="0">
                    <a:effectLst/>
                  </a:rPr>
                  <a:t> </a:t>
                </a:r>
                <a:r>
                  <a:rPr lang="en-US" sz="1000" b="0" i="0" baseline="0">
                    <a:effectLst/>
                  </a:rPr>
                  <a:t>QR</a:t>
                </a:r>
                <a:endParaRPr lang="en-US" sz="1000">
                  <a:effectLst/>
                </a:endParaRPr>
              </a:p>
            </c:rich>
          </c:tx>
          <c:layout>
            <c:manualLayout>
              <c:xMode val="edge"/>
              <c:yMode val="edge"/>
              <c:x val="4.6457607433217189E-3"/>
              <c:y val="2.958134331569204E-4"/>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121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024622068783016E-2"/>
          <c:y val="7.8103207810320777E-2"/>
          <c:w val="0.89678116144040032"/>
          <c:h val="0.76128751688465723"/>
        </c:manualLayout>
      </c:layout>
      <c:barChart>
        <c:barDir val="col"/>
        <c:grouping val="clustered"/>
        <c:varyColors val="0"/>
        <c:ser>
          <c:idx val="1"/>
          <c:order val="0"/>
          <c:tx>
            <c:strRef>
              <c:f>'Chart Data'!$C$188</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Data'!$D$181:$AX$181</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Data'!$D$188:$AX$188</c:f>
              <c:numCache>
                <c:formatCode>_(* #,##0.00_);_(* \(#,##0.00\);_(* "-"??_);_(@_)</c:formatCode>
                <c:ptCount val="38"/>
                <c:pt idx="0">
                  <c:v>57.631161686300011</c:v>
                </c:pt>
                <c:pt idx="1">
                  <c:v>59.399487135334894</c:v>
                </c:pt>
                <c:pt idx="2">
                  <c:v>59.452707388713456</c:v>
                </c:pt>
                <c:pt idx="3">
                  <c:v>58.670522229026979</c:v>
                </c:pt>
                <c:pt idx="4">
                  <c:v>60.559667890543913</c:v>
                </c:pt>
                <c:pt idx="5">
                  <c:v>58.395820876014866</c:v>
                </c:pt>
                <c:pt idx="6">
                  <c:v>57.037906884751635</c:v>
                </c:pt>
                <c:pt idx="7">
                  <c:v>56.203551743251381</c:v>
                </c:pt>
                <c:pt idx="8">
                  <c:v>58.424488982650601</c:v>
                </c:pt>
                <c:pt idx="9">
                  <c:v>55.306602419902894</c:v>
                </c:pt>
                <c:pt idx="10">
                  <c:v>55.00560377180863</c:v>
                </c:pt>
                <c:pt idx="11">
                  <c:v>54.087613585867459</c:v>
                </c:pt>
                <c:pt idx="12">
                  <c:v>56.162694001787159</c:v>
                </c:pt>
                <c:pt idx="13">
                  <c:v>53.956132965167427</c:v>
                </c:pt>
                <c:pt idx="14">
                  <c:v>51.811393966799393</c:v>
                </c:pt>
                <c:pt idx="15">
                  <c:v>47.617269138533757</c:v>
                </c:pt>
                <c:pt idx="16">
                  <c:v>41.417972532861022</c:v>
                </c:pt>
                <c:pt idx="17">
                  <c:v>39.237589248614952</c:v>
                </c:pt>
                <c:pt idx="18">
                  <c:v>36.284857165785439</c:v>
                </c:pt>
                <c:pt idx="19">
                  <c:v>32.900942647147737</c:v>
                </c:pt>
                <c:pt idx="20">
                  <c:v>28.334112765146468</c:v>
                </c:pt>
                <c:pt idx="21">
                  <c:v>29.446604683347644</c:v>
                </c:pt>
                <c:pt idx="22">
                  <c:v>30.130030885203592</c:v>
                </c:pt>
                <c:pt idx="23">
                  <c:v>30.706970951150208</c:v>
                </c:pt>
                <c:pt idx="24">
                  <c:v>33.991168402224595</c:v>
                </c:pt>
                <c:pt idx="25">
                  <c:v>33.156889001329922</c:v>
                </c:pt>
                <c:pt idx="26">
                  <c:v>33.536080839227303</c:v>
                </c:pt>
                <c:pt idx="27">
                  <c:v>35.227716785559977</c:v>
                </c:pt>
                <c:pt idx="28">
                  <c:v>37.277376141650514</c:v>
                </c:pt>
                <c:pt idx="29">
                  <c:v>38.632409873970673</c:v>
                </c:pt>
                <c:pt idx="30">
                  <c:v>40.657935581415174</c:v>
                </c:pt>
                <c:pt idx="31">
                  <c:v>39.257054366724667</c:v>
                </c:pt>
                <c:pt idx="32">
                  <c:v>37.716829914904807</c:v>
                </c:pt>
                <c:pt idx="33">
                  <c:v>36.027472749182735</c:v>
                </c:pt>
                <c:pt idx="34">
                  <c:v>35.507416675698302</c:v>
                </c:pt>
                <c:pt idx="35">
                  <c:v>34.330223783392015</c:v>
                </c:pt>
                <c:pt idx="36">
                  <c:v>34.067595726551616</c:v>
                </c:pt>
                <c:pt idx="37">
                  <c:v>24.325859699211573</c:v>
                </c:pt>
              </c:numCache>
            </c:numRef>
          </c:val>
          <c:extLst xmlns:c16r2="http://schemas.microsoft.com/office/drawing/2015/06/chart">
            <c:ext xmlns:c16="http://schemas.microsoft.com/office/drawing/2014/chart" uri="{C3380CC4-5D6E-409C-BE32-E72D297353CC}">
              <c16:uniqueId val="{00000001-1052-440F-A83C-EC91A5DAC18F}"/>
            </c:ext>
          </c:extLst>
        </c:ser>
        <c:dLbls>
          <c:showLegendKey val="0"/>
          <c:showVal val="0"/>
          <c:showCatName val="0"/>
          <c:showSerName val="0"/>
          <c:showPercent val="0"/>
          <c:showBubbleSize val="0"/>
        </c:dLbls>
        <c:gapWidth val="150"/>
        <c:axId val="139835648"/>
        <c:axId val="139845632"/>
      </c:barChart>
      <c:catAx>
        <c:axId val="139835648"/>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845632"/>
        <c:crosses val="autoZero"/>
        <c:auto val="1"/>
        <c:lblAlgn val="ctr"/>
        <c:lblOffset val="100"/>
        <c:noMultiLvlLbl val="0"/>
      </c:catAx>
      <c:valAx>
        <c:axId val="139845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lgn="ctr">
                  <a:defRPr/>
                </a:pPr>
                <a:r>
                  <a:rPr lang="en-US" sz="1000" b="0" i="0" baseline="0">
                    <a:effectLst/>
                  </a:rPr>
                  <a:t>%</a:t>
                </a:r>
                <a:endParaRPr lang="en-US" sz="1000">
                  <a:effectLst/>
                </a:endParaRPr>
              </a:p>
            </c:rich>
          </c:tx>
          <c:layout>
            <c:manualLayout>
              <c:xMode val="edge"/>
              <c:yMode val="edge"/>
              <c:x val="1.0941774130519734E-2"/>
              <c:y val="6.2921841882735523E-3"/>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835648"/>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019034206090103E-2"/>
          <c:y val="6.5573770491803282E-2"/>
          <c:w val="0.90694650973506363"/>
          <c:h val="0.77710812787745798"/>
        </c:manualLayout>
      </c:layout>
      <c:barChart>
        <c:barDir val="col"/>
        <c:grouping val="clustered"/>
        <c:varyColors val="0"/>
        <c:ser>
          <c:idx val="1"/>
          <c:order val="0"/>
          <c:tx>
            <c:strRef>
              <c:f>'Chart Data'!$C$110</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Data'!$D$103:$AX$103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Data'!$D$110:$AX$110</c:f>
              <c:numCache>
                <c:formatCode>_(* #,##0.00_);_(* \(#,##0.00\);_(* "-"??_);_(@_)</c:formatCode>
                <c:ptCount val="38"/>
                <c:pt idx="0">
                  <c:v>4.2829460258061216</c:v>
                </c:pt>
                <c:pt idx="1">
                  <c:v>3.8589516602207623</c:v>
                </c:pt>
                <c:pt idx="2">
                  <c:v>3.6860861673886633</c:v>
                </c:pt>
                <c:pt idx="3">
                  <c:v>3.6623223896557811</c:v>
                </c:pt>
                <c:pt idx="4">
                  <c:v>3.5280391328770344</c:v>
                </c:pt>
                <c:pt idx="5">
                  <c:v>3.5781515865545637</c:v>
                </c:pt>
                <c:pt idx="6">
                  <c:v>3.6899165205071736</c:v>
                </c:pt>
                <c:pt idx="7">
                  <c:v>3.6338756017445455</c:v>
                </c:pt>
                <c:pt idx="8">
                  <c:v>3.655328839333146</c:v>
                </c:pt>
                <c:pt idx="9">
                  <c:v>4.0542599634131262</c:v>
                </c:pt>
                <c:pt idx="10">
                  <c:v>4.0133139113410996</c:v>
                </c:pt>
                <c:pt idx="11">
                  <c:v>4.0956754121222207</c:v>
                </c:pt>
                <c:pt idx="12">
                  <c:v>3.8868341119320831</c:v>
                </c:pt>
                <c:pt idx="13">
                  <c:v>4.4648316609294465</c:v>
                </c:pt>
                <c:pt idx="14">
                  <c:v>4.6599990323953699</c:v>
                </c:pt>
                <c:pt idx="15">
                  <c:v>5.3178406639912534</c:v>
                </c:pt>
                <c:pt idx="16">
                  <c:v>5.8298606080157827</c:v>
                </c:pt>
                <c:pt idx="17">
                  <c:v>6.4155576599443815</c:v>
                </c:pt>
                <c:pt idx="18">
                  <c:v>6.783679673781057</c:v>
                </c:pt>
                <c:pt idx="19">
                  <c:v>7.3659830821469612</c:v>
                </c:pt>
                <c:pt idx="20">
                  <c:v>7.7259685381899441</c:v>
                </c:pt>
                <c:pt idx="21">
                  <c:v>7.9192470530128647</c:v>
                </c:pt>
                <c:pt idx="22">
                  <c:v>7.6367796794531904</c:v>
                </c:pt>
                <c:pt idx="23">
                  <c:v>7.7063497250771817</c:v>
                </c:pt>
                <c:pt idx="24">
                  <c:v>7.2578695742069836</c:v>
                </c:pt>
                <c:pt idx="25">
                  <c:v>7.6270597145390449</c:v>
                </c:pt>
                <c:pt idx="26">
                  <c:v>7.5273694358939824</c:v>
                </c:pt>
                <c:pt idx="27">
                  <c:v>7.1377148780692456</c:v>
                </c:pt>
                <c:pt idx="28">
                  <c:v>6.3898619044173319</c:v>
                </c:pt>
                <c:pt idx="29">
                  <c:v>6.4112371500949106</c:v>
                </c:pt>
                <c:pt idx="30">
                  <c:v>6.3239528709466715</c:v>
                </c:pt>
                <c:pt idx="31">
                  <c:v>6.4198550085854817</c:v>
                </c:pt>
                <c:pt idx="32">
                  <c:v>6.2513150492265286</c:v>
                </c:pt>
                <c:pt idx="33">
                  <c:v>6.4223856464939599</c:v>
                </c:pt>
                <c:pt idx="34">
                  <c:v>6.6547948412975622</c:v>
                </c:pt>
                <c:pt idx="35">
                  <c:v>6.6863615667171681</c:v>
                </c:pt>
                <c:pt idx="36">
                  <c:v>6.3718548310003689</c:v>
                </c:pt>
                <c:pt idx="37">
                  <c:v>8.3908823487450732</c:v>
                </c:pt>
              </c:numCache>
            </c:numRef>
          </c:val>
          <c:extLst xmlns:c16r2="http://schemas.microsoft.com/office/drawing/2015/06/chart">
            <c:ext xmlns:c16="http://schemas.microsoft.com/office/drawing/2014/chart" uri="{C3380CC4-5D6E-409C-BE32-E72D297353CC}">
              <c16:uniqueId val="{00000001-C4BE-403C-9752-42A8B994F7F7}"/>
            </c:ext>
          </c:extLst>
        </c:ser>
        <c:dLbls>
          <c:showLegendKey val="0"/>
          <c:showVal val="0"/>
          <c:showCatName val="0"/>
          <c:showSerName val="0"/>
          <c:showPercent val="0"/>
          <c:showBubbleSize val="0"/>
        </c:dLbls>
        <c:gapWidth val="150"/>
        <c:axId val="141149312"/>
        <c:axId val="141150848"/>
      </c:barChart>
      <c:catAx>
        <c:axId val="141149312"/>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150848"/>
        <c:crosses val="autoZero"/>
        <c:auto val="1"/>
        <c:lblAlgn val="ctr"/>
        <c:lblOffset val="100"/>
        <c:noMultiLvlLbl val="0"/>
      </c:catAx>
      <c:valAx>
        <c:axId val="141150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a:t>
                </a:r>
                <a:endParaRPr lang="en-US" sz="1000">
                  <a:effectLst/>
                </a:endParaRPr>
              </a:p>
            </c:rich>
          </c:tx>
          <c:layout>
            <c:manualLayout>
              <c:xMode val="edge"/>
              <c:yMode val="edge"/>
              <c:x val="4.6457607433217189E-3"/>
              <c:y val="2.958134331569204E-4"/>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149312"/>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223546155413221E-2"/>
          <c:y val="6.0994193907579736E-2"/>
          <c:w val="0.9217419630757675"/>
          <c:h val="0.79442721175004638"/>
        </c:manualLayout>
      </c:layout>
      <c:lineChart>
        <c:grouping val="standard"/>
        <c:varyColors val="0"/>
        <c:ser>
          <c:idx val="0"/>
          <c:order val="0"/>
          <c:tx>
            <c:strRef>
              <c:f>'Chart Data'!$C$114</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Data'!$D$113:$AX$113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Data'!$D$114:$AX$114</c:f>
              <c:numCache>
                <c:formatCode>_-* #,##0_-;_-* #,##0\-;_-* "-"??_-;_-@_-</c:formatCode>
                <c:ptCount val="38"/>
                <c:pt idx="0">
                  <c:v>3237.3913935911132</c:v>
                </c:pt>
                <c:pt idx="1">
                  <c:v>3073.880981408558</c:v>
                </c:pt>
                <c:pt idx="2">
                  <c:v>3180.8137953466039</c:v>
                </c:pt>
                <c:pt idx="3">
                  <c:v>3315.7814852646652</c:v>
                </c:pt>
                <c:pt idx="4">
                  <c:v>3575.5601773016269</c:v>
                </c:pt>
                <c:pt idx="5">
                  <c:v>3362.0792844105395</c:v>
                </c:pt>
                <c:pt idx="6">
                  <c:v>3550.3316242401238</c:v>
                </c:pt>
                <c:pt idx="7">
                  <c:v>3818.5218779655479</c:v>
                </c:pt>
                <c:pt idx="8">
                  <c:v>4068.7376046937461</c:v>
                </c:pt>
                <c:pt idx="9">
                  <c:v>4063.6704494799264</c:v>
                </c:pt>
                <c:pt idx="10">
                  <c:v>3913.0999016818569</c:v>
                </c:pt>
                <c:pt idx="11">
                  <c:v>4205.4293768959624</c:v>
                </c:pt>
                <c:pt idx="12">
                  <c:v>4539.1503392480745</c:v>
                </c:pt>
                <c:pt idx="13">
                  <c:v>4207.893784709484</c:v>
                </c:pt>
                <c:pt idx="14">
                  <c:v>4080.8699634178306</c:v>
                </c:pt>
                <c:pt idx="15">
                  <c:v>4480.8374075916026</c:v>
                </c:pt>
                <c:pt idx="16">
                  <c:v>4938.2091055034498</c:v>
                </c:pt>
                <c:pt idx="17">
                  <c:v>4770.2954290737734</c:v>
                </c:pt>
                <c:pt idx="18">
                  <c:v>4672.4780485166866</c:v>
                </c:pt>
                <c:pt idx="19">
                  <c:v>5149.6102142774353</c:v>
                </c:pt>
                <c:pt idx="20">
                  <c:v>5362.0456822955475</c:v>
                </c:pt>
                <c:pt idx="21">
                  <c:v>5249.6691513062851</c:v>
                </c:pt>
                <c:pt idx="22">
                  <c:v>5018.4014007625701</c:v>
                </c:pt>
                <c:pt idx="23">
                  <c:v>5450.241822967173</c:v>
                </c:pt>
                <c:pt idx="24">
                  <c:v>5668.1163276647549</c:v>
                </c:pt>
                <c:pt idx="25">
                  <c:v>5445.7531064750492</c:v>
                </c:pt>
                <c:pt idx="26">
                  <c:v>4969.9239223667537</c:v>
                </c:pt>
                <c:pt idx="27">
                  <c:v>5313.4948035301113</c:v>
                </c:pt>
                <c:pt idx="28">
                  <c:v>5598.9385215215234</c:v>
                </c:pt>
                <c:pt idx="29">
                  <c:v>5361.8925947416701</c:v>
                </c:pt>
                <c:pt idx="30">
                  <c:v>4829.5320932543327</c:v>
                </c:pt>
                <c:pt idx="31">
                  <c:v>5250.0818728110153</c:v>
                </c:pt>
                <c:pt idx="32">
                  <c:v>5474.7461699502601</c:v>
                </c:pt>
                <c:pt idx="33">
                  <c:v>5268.6856658964352</c:v>
                </c:pt>
                <c:pt idx="34">
                  <c:v>4756.4321332467989</c:v>
                </c:pt>
                <c:pt idx="35">
                  <c:v>5166.8568822367833</c:v>
                </c:pt>
                <c:pt idx="36">
                  <c:v>5304.8160524609793</c:v>
                </c:pt>
                <c:pt idx="37">
                  <c:v>4666.7181872256406</c:v>
                </c:pt>
              </c:numCache>
            </c:numRef>
          </c:val>
          <c:smooth val="0"/>
          <c:extLst xmlns:c16r2="http://schemas.microsoft.com/office/drawing/2015/06/chart">
            <c:ext xmlns:c16="http://schemas.microsoft.com/office/drawing/2014/chart" uri="{C3380CC4-5D6E-409C-BE32-E72D297353CC}">
              <c16:uniqueId val="{00000000-5D7A-4730-A930-B2F346EEE333}"/>
            </c:ext>
          </c:extLst>
        </c:ser>
        <c:ser>
          <c:idx val="1"/>
          <c:order val="1"/>
          <c:tx>
            <c:strRef>
              <c:f>'Chart Data'!$C$117</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Data'!$D$113:$AX$113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Data'!$D$117:$AX$117</c:f>
              <c:numCache>
                <c:formatCode>_-* #,##0_-;_-* #,##0\-;_-* "-"??_-;_-@_-</c:formatCode>
                <c:ptCount val="38"/>
                <c:pt idx="0">
                  <c:v>4122.2298511411991</c:v>
                </c:pt>
                <c:pt idx="1">
                  <c:v>3711.4654254059606</c:v>
                </c:pt>
                <c:pt idx="2">
                  <c:v>3664.1673225288328</c:v>
                </c:pt>
                <c:pt idx="3">
                  <c:v>3771.3830049749922</c:v>
                </c:pt>
                <c:pt idx="4">
                  <c:v>4370.0732620722229</c:v>
                </c:pt>
                <c:pt idx="5">
                  <c:v>4007.1207784558515</c:v>
                </c:pt>
                <c:pt idx="6">
                  <c:v>3994.7896247877115</c:v>
                </c:pt>
                <c:pt idx="7">
                  <c:v>4117.4214579896434</c:v>
                </c:pt>
                <c:pt idx="8">
                  <c:v>4384.0108385863468</c:v>
                </c:pt>
                <c:pt idx="9">
                  <c:v>4361.4934924024001</c:v>
                </c:pt>
                <c:pt idx="10">
                  <c:v>4342.0230444467543</c:v>
                </c:pt>
                <c:pt idx="11">
                  <c:v>4482.9509362101426</c:v>
                </c:pt>
                <c:pt idx="12">
                  <c:v>4594.69496186379</c:v>
                </c:pt>
                <c:pt idx="13">
                  <c:v>4526.7987413950841</c:v>
                </c:pt>
                <c:pt idx="14">
                  <c:v>4566.6682948466305</c:v>
                </c:pt>
                <c:pt idx="15">
                  <c:v>4850.4340702023164</c:v>
                </c:pt>
                <c:pt idx="16">
                  <c:v>4969.8862119724099</c:v>
                </c:pt>
                <c:pt idx="17">
                  <c:v>5109.7377965195901</c:v>
                </c:pt>
                <c:pt idx="18">
                  <c:v>5159.1387794837428</c:v>
                </c:pt>
                <c:pt idx="19">
                  <c:v>5419.8042813746561</c:v>
                </c:pt>
                <c:pt idx="20">
                  <c:v>5239.9184780573378</c:v>
                </c:pt>
                <c:pt idx="21">
                  <c:v>5482.206493837266</c:v>
                </c:pt>
                <c:pt idx="22">
                  <c:v>5410.8245165814906</c:v>
                </c:pt>
                <c:pt idx="23">
                  <c:v>5646.0963223793133</c:v>
                </c:pt>
                <c:pt idx="24">
                  <c:v>5484.141430244521</c:v>
                </c:pt>
                <c:pt idx="25">
                  <c:v>5613.7907054504212</c:v>
                </c:pt>
                <c:pt idx="26">
                  <c:v>5328.0936436120246</c:v>
                </c:pt>
                <c:pt idx="27">
                  <c:v>5408.7876670455944</c:v>
                </c:pt>
                <c:pt idx="28">
                  <c:v>5612.3115913546462</c:v>
                </c:pt>
                <c:pt idx="29">
                  <c:v>5388.3391164211653</c:v>
                </c:pt>
                <c:pt idx="30">
                  <c:v>4800.2491892725493</c:v>
                </c:pt>
                <c:pt idx="31">
                  <c:v>5239.5451852801816</c:v>
                </c:pt>
                <c:pt idx="32">
                  <c:v>5511.6356045735811</c:v>
                </c:pt>
                <c:pt idx="33">
                  <c:v>5270.4007292312781</c:v>
                </c:pt>
                <c:pt idx="34">
                  <c:v>4750.0130557306175</c:v>
                </c:pt>
                <c:pt idx="35">
                  <c:v>5159.6740869363048</c:v>
                </c:pt>
                <c:pt idx="36">
                  <c:v>5330.7847437120863</c:v>
                </c:pt>
                <c:pt idx="37">
                  <c:v>4809.0154224350536</c:v>
                </c:pt>
              </c:numCache>
            </c:numRef>
          </c:val>
          <c:smooth val="0"/>
          <c:extLst xmlns:c16r2="http://schemas.microsoft.com/office/drawing/2015/06/chart">
            <c:ext xmlns:c16="http://schemas.microsoft.com/office/drawing/2014/chart" uri="{C3380CC4-5D6E-409C-BE32-E72D297353CC}">
              <c16:uniqueId val="{00000001-5D7A-4730-A930-B2F346EEE333}"/>
            </c:ext>
          </c:extLst>
        </c:ser>
        <c:dLbls>
          <c:showLegendKey val="0"/>
          <c:showVal val="0"/>
          <c:showCatName val="0"/>
          <c:showSerName val="0"/>
          <c:showPercent val="0"/>
          <c:showBubbleSize val="0"/>
        </c:dLbls>
        <c:marker val="1"/>
        <c:smooth val="0"/>
        <c:axId val="141521280"/>
        <c:axId val="141523200"/>
      </c:lineChart>
      <c:catAx>
        <c:axId val="141521280"/>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523200"/>
        <c:crosses val="autoZero"/>
        <c:auto val="1"/>
        <c:lblAlgn val="ctr"/>
        <c:lblOffset val="100"/>
        <c:noMultiLvlLbl val="0"/>
      </c:catAx>
      <c:valAx>
        <c:axId val="141523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in million</a:t>
                </a:r>
                <a:r>
                  <a:rPr lang="ar-QA" sz="1000" b="0" i="0" baseline="0">
                    <a:effectLst/>
                  </a:rPr>
                  <a:t> </a:t>
                </a:r>
                <a:r>
                  <a:rPr lang="en-US" sz="1000" b="0" i="0" baseline="0">
                    <a:effectLst/>
                  </a:rPr>
                  <a:t>QR</a:t>
                </a:r>
                <a:endParaRPr lang="en-US" sz="1000">
                  <a:effectLst/>
                </a:endParaRPr>
              </a:p>
            </c:rich>
          </c:tx>
          <c:layout>
            <c:manualLayout>
              <c:xMode val="edge"/>
              <c:yMode val="edge"/>
              <c:x val="3.097173828881146E-3"/>
              <c:y val="5.8563301056292337E-4"/>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521280"/>
        <c:crosses val="autoZero"/>
        <c:crossBetween val="between"/>
      </c:valAx>
      <c:spPr>
        <a:noFill/>
        <a:ln>
          <a:noFill/>
        </a:ln>
        <a:effectLst/>
      </c:spPr>
    </c:plotArea>
    <c:legend>
      <c:legendPos val="b"/>
      <c:layout>
        <c:manualLayout>
          <c:xMode val="edge"/>
          <c:yMode val="edge"/>
          <c:x val="0.27811023622047243"/>
          <c:y val="0.95055292362313637"/>
          <c:w val="0.46266972826743763"/>
          <c:h val="4.668082464795635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223546155413221E-2"/>
          <c:y val="6.0994193907579736E-2"/>
          <c:w val="0.9217419630757675"/>
          <c:h val="0.79442721175004638"/>
        </c:manualLayout>
      </c:layout>
      <c:barChart>
        <c:barDir val="col"/>
        <c:grouping val="clustered"/>
        <c:varyColors val="0"/>
        <c:ser>
          <c:idx val="1"/>
          <c:order val="0"/>
          <c:tx>
            <c:strRef>
              <c:f>'Chart Data'!$C$120</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Data'!$D$113:$AX$113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Data'!$D$120:$AX$120</c:f>
              <c:numCache>
                <c:formatCode>_(* #,##0.00_);_(* \(#,##0.00\);_(* "-"??_);_(@_)</c:formatCode>
                <c:ptCount val="38"/>
                <c:pt idx="0">
                  <c:v>2.3391341488817692</c:v>
                </c:pt>
                <c:pt idx="1">
                  <c:v>2.0078945431899062</c:v>
                </c:pt>
                <c:pt idx="2">
                  <c:v>1.9943961653375784</c:v>
                </c:pt>
                <c:pt idx="3">
                  <c:v>2.0759524415527641</c:v>
                </c:pt>
                <c:pt idx="4">
                  <c:v>2.1022431542774123</c:v>
                </c:pt>
                <c:pt idx="5">
                  <c:v>2.0181555128911333</c:v>
                </c:pt>
                <c:pt idx="6">
                  <c:v>2.100826810975629</c:v>
                </c:pt>
                <c:pt idx="7">
                  <c:v>2.1894905891727006</c:v>
                </c:pt>
                <c:pt idx="8">
                  <c:v>2.206630447674947</c:v>
                </c:pt>
                <c:pt idx="9">
                  <c:v>2.3274537647661555</c:v>
                </c:pt>
                <c:pt idx="10">
                  <c:v>2.1734509449042161</c:v>
                </c:pt>
                <c:pt idx="11">
                  <c:v>2.2812994774372286</c:v>
                </c:pt>
                <c:pt idx="12">
                  <c:v>2.3053882609634879</c:v>
                </c:pt>
                <c:pt idx="13">
                  <c:v>2.2222054146529033</c:v>
                </c:pt>
                <c:pt idx="14">
                  <c:v>2.161431528048531</c:v>
                </c:pt>
                <c:pt idx="15">
                  <c:v>2.5516751898795933</c:v>
                </c:pt>
                <c:pt idx="16">
                  <c:v>3.2425011591096329</c:v>
                </c:pt>
                <c:pt idx="17">
                  <c:v>3.204661055758725</c:v>
                </c:pt>
                <c:pt idx="18">
                  <c:v>3.2013402049711397</c:v>
                </c:pt>
                <c:pt idx="19">
                  <c:v>3.6360006225014936</c:v>
                </c:pt>
                <c:pt idx="20">
                  <c:v>4.0965529500590439</c:v>
                </c:pt>
                <c:pt idx="21">
                  <c:v>3.9085528057135619</c:v>
                </c:pt>
                <c:pt idx="22">
                  <c:v>3.5572044696044984</c:v>
                </c:pt>
                <c:pt idx="23">
                  <c:v>3.7324280527220424</c:v>
                </c:pt>
                <c:pt idx="24">
                  <c:v>3.8826284834753122</c:v>
                </c:pt>
                <c:pt idx="25">
                  <c:v>3.8629601329005241</c:v>
                </c:pt>
                <c:pt idx="26">
                  <c:v>3.4372905537422622</c:v>
                </c:pt>
                <c:pt idx="27">
                  <c:v>3.4313322693020099</c:v>
                </c:pt>
                <c:pt idx="28">
                  <c:v>3.4960209236816504</c:v>
                </c:pt>
                <c:pt idx="29">
                  <c:v>3.2903377961828717</c:v>
                </c:pt>
                <c:pt idx="30">
                  <c:v>2.8092248789669738</c:v>
                </c:pt>
                <c:pt idx="31">
                  <c:v>3.0468486831919179</c:v>
                </c:pt>
                <c:pt idx="32">
                  <c:v>3.364802278525731</c:v>
                </c:pt>
                <c:pt idx="33">
                  <c:v>3.3316756505864209</c:v>
                </c:pt>
                <c:pt idx="34">
                  <c:v>2.981069596662036</c:v>
                </c:pt>
                <c:pt idx="35">
                  <c:v>3.236393527849688</c:v>
                </c:pt>
                <c:pt idx="36">
                  <c:v>3.4862464716647912</c:v>
                </c:pt>
                <c:pt idx="37">
                  <c:v>4.0026284353653878</c:v>
                </c:pt>
              </c:numCache>
            </c:numRef>
          </c:val>
          <c:extLst xmlns:c16r2="http://schemas.microsoft.com/office/drawing/2015/06/chart">
            <c:ext xmlns:c16="http://schemas.microsoft.com/office/drawing/2014/chart" uri="{C3380CC4-5D6E-409C-BE32-E72D297353CC}">
              <c16:uniqueId val="{00000001-5D7A-4730-A930-B2F346EEE333}"/>
            </c:ext>
          </c:extLst>
        </c:ser>
        <c:dLbls>
          <c:showLegendKey val="0"/>
          <c:showVal val="0"/>
          <c:showCatName val="0"/>
          <c:showSerName val="0"/>
          <c:showPercent val="0"/>
          <c:showBubbleSize val="0"/>
        </c:dLbls>
        <c:gapWidth val="150"/>
        <c:axId val="141580160"/>
        <c:axId val="141581696"/>
      </c:barChart>
      <c:catAx>
        <c:axId val="141580160"/>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581696"/>
        <c:crosses val="autoZero"/>
        <c:auto val="1"/>
        <c:lblAlgn val="ctr"/>
        <c:lblOffset val="100"/>
        <c:noMultiLvlLbl val="0"/>
      </c:catAx>
      <c:valAx>
        <c:axId val="141581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a:t>
                </a:r>
                <a:endParaRPr lang="en-US" sz="1000">
                  <a:effectLst/>
                </a:endParaRPr>
              </a:p>
            </c:rich>
          </c:tx>
          <c:layout>
            <c:manualLayout>
              <c:xMode val="edge"/>
              <c:yMode val="edge"/>
              <c:x val="3.097173828881146E-3"/>
              <c:y val="5.8563301056292337E-4"/>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580160"/>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373264759799562E-2"/>
          <c:y val="6.6805845511482248E-2"/>
          <c:w val="0.91159228125846692"/>
          <c:h val="0.77292018038455002"/>
        </c:manualLayout>
      </c:layout>
      <c:lineChart>
        <c:grouping val="standard"/>
        <c:varyColors val="0"/>
        <c:ser>
          <c:idx val="0"/>
          <c:order val="0"/>
          <c:tx>
            <c:strRef>
              <c:f>'Chart Data'!$C$124</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Data'!$D$123:$AX$123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Data'!$D$124:$AX$124</c:f>
              <c:numCache>
                <c:formatCode>_-* #,##0_-;_-* #,##0\-;_-* "-"??_-;_-@_-</c:formatCode>
                <c:ptCount val="38"/>
                <c:pt idx="0">
                  <c:v>5953.8362415881065</c:v>
                </c:pt>
                <c:pt idx="1">
                  <c:v>6195.4903455261565</c:v>
                </c:pt>
                <c:pt idx="2">
                  <c:v>6737.450640733111</c:v>
                </c:pt>
                <c:pt idx="3">
                  <c:v>7693.1889599749647</c:v>
                </c:pt>
                <c:pt idx="4">
                  <c:v>7589.0106239508696</c:v>
                </c:pt>
                <c:pt idx="5">
                  <c:v>7715.2914723246486</c:v>
                </c:pt>
                <c:pt idx="6">
                  <c:v>7899.9462694247732</c:v>
                </c:pt>
                <c:pt idx="7">
                  <c:v>8948.1818314516058</c:v>
                </c:pt>
                <c:pt idx="8">
                  <c:v>8969.6124937966651</c:v>
                </c:pt>
                <c:pt idx="9">
                  <c:v>9156.3815206745385</c:v>
                </c:pt>
                <c:pt idx="10">
                  <c:v>9442.5720727116677</c:v>
                </c:pt>
                <c:pt idx="11">
                  <c:v>9673.9363784916313</c:v>
                </c:pt>
                <c:pt idx="12">
                  <c:v>9990.1660206075376</c:v>
                </c:pt>
                <c:pt idx="13">
                  <c:v>10175.719838014007</c:v>
                </c:pt>
                <c:pt idx="14">
                  <c:v>10294.082488430666</c:v>
                </c:pt>
                <c:pt idx="15">
                  <c:v>10357.028199078937</c:v>
                </c:pt>
                <c:pt idx="16">
                  <c:v>10751.932193129969</c:v>
                </c:pt>
                <c:pt idx="17">
                  <c:v>10994.404501344063</c:v>
                </c:pt>
                <c:pt idx="18">
                  <c:v>11212.845700110711</c:v>
                </c:pt>
                <c:pt idx="19">
                  <c:v>11334.590871156475</c:v>
                </c:pt>
                <c:pt idx="20">
                  <c:v>10671.356339098313</c:v>
                </c:pt>
                <c:pt idx="21">
                  <c:v>10992.547375527198</c:v>
                </c:pt>
                <c:pt idx="22">
                  <c:v>11089.042096763556</c:v>
                </c:pt>
                <c:pt idx="23">
                  <c:v>11104.374304882087</c:v>
                </c:pt>
                <c:pt idx="24">
                  <c:v>9634.8317183430718</c:v>
                </c:pt>
                <c:pt idx="25">
                  <c:v>9993.3256791882413</c:v>
                </c:pt>
                <c:pt idx="26">
                  <c:v>9954.1034051972365</c:v>
                </c:pt>
                <c:pt idx="27">
                  <c:v>9883.9554354110769</c:v>
                </c:pt>
                <c:pt idx="28">
                  <c:v>11700.195456191164</c:v>
                </c:pt>
                <c:pt idx="29">
                  <c:v>12012.447505546328</c:v>
                </c:pt>
                <c:pt idx="30">
                  <c:v>12332.135195420473</c:v>
                </c:pt>
                <c:pt idx="31">
                  <c:v>12270.053482732181</c:v>
                </c:pt>
                <c:pt idx="32">
                  <c:v>12747.614281331158</c:v>
                </c:pt>
                <c:pt idx="33">
                  <c:v>13341.818106826211</c:v>
                </c:pt>
                <c:pt idx="34">
                  <c:v>13287.670303128436</c:v>
                </c:pt>
                <c:pt idx="35">
                  <c:v>13044.100404687286</c:v>
                </c:pt>
                <c:pt idx="36">
                  <c:v>13933.967110171059</c:v>
                </c:pt>
                <c:pt idx="37">
                  <c:v>14171.84780252022</c:v>
                </c:pt>
              </c:numCache>
            </c:numRef>
          </c:val>
          <c:smooth val="0"/>
          <c:extLst xmlns:c16r2="http://schemas.microsoft.com/office/drawing/2015/06/chart">
            <c:ext xmlns:c16="http://schemas.microsoft.com/office/drawing/2014/chart" uri="{C3380CC4-5D6E-409C-BE32-E72D297353CC}">
              <c16:uniqueId val="{00000000-07E4-41F6-92C4-D06829C658F4}"/>
            </c:ext>
          </c:extLst>
        </c:ser>
        <c:ser>
          <c:idx val="1"/>
          <c:order val="1"/>
          <c:tx>
            <c:strRef>
              <c:f>'Chart Data'!$C$127</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Data'!$D$123:$AX$123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Data'!$D$127:$AX$127</c:f>
              <c:numCache>
                <c:formatCode>_-* #,##0_-;_-* #,##0\-;_-* "-"??_-;_-@_-</c:formatCode>
                <c:ptCount val="38"/>
                <c:pt idx="0">
                  <c:v>7694.8430978596944</c:v>
                </c:pt>
                <c:pt idx="1">
                  <c:v>8003.2345255824976</c:v>
                </c:pt>
                <c:pt idx="2">
                  <c:v>8599.6344295910258</c:v>
                </c:pt>
                <c:pt idx="3">
                  <c:v>8448.6128898144416</c:v>
                </c:pt>
                <c:pt idx="4">
                  <c:v>8551.906278340175</c:v>
                </c:pt>
                <c:pt idx="5">
                  <c:v>8774.5841668420544</c:v>
                </c:pt>
                <c:pt idx="6">
                  <c:v>8886.1833817521256</c:v>
                </c:pt>
                <c:pt idx="7">
                  <c:v>9947.064561417199</c:v>
                </c:pt>
                <c:pt idx="8">
                  <c:v>10173.220637848728</c:v>
                </c:pt>
                <c:pt idx="9">
                  <c:v>10155.604456501982</c:v>
                </c:pt>
                <c:pt idx="10">
                  <c:v>10239.765230726471</c:v>
                </c:pt>
                <c:pt idx="11">
                  <c:v>10428.235491812218</c:v>
                </c:pt>
                <c:pt idx="12">
                  <c:v>10817.551282896211</c:v>
                </c:pt>
                <c:pt idx="13">
                  <c:v>11055.09143607435</c:v>
                </c:pt>
                <c:pt idx="14">
                  <c:v>11224.33281345588</c:v>
                </c:pt>
                <c:pt idx="15">
                  <c:v>11259.894891874514</c:v>
                </c:pt>
                <c:pt idx="16">
                  <c:v>11657.990554261556</c:v>
                </c:pt>
                <c:pt idx="17">
                  <c:v>11953.732010691476</c:v>
                </c:pt>
                <c:pt idx="18">
                  <c:v>12113.484195611662</c:v>
                </c:pt>
                <c:pt idx="19">
                  <c:v>12058.208964251744</c:v>
                </c:pt>
                <c:pt idx="20">
                  <c:v>11371.047866684679</c:v>
                </c:pt>
                <c:pt idx="21">
                  <c:v>11791.54181750414</c:v>
                </c:pt>
                <c:pt idx="22">
                  <c:v>11753.864587326947</c:v>
                </c:pt>
                <c:pt idx="23">
                  <c:v>11681.902696869263</c:v>
                </c:pt>
                <c:pt idx="24">
                  <c:v>10053.61765590595</c:v>
                </c:pt>
                <c:pt idx="25">
                  <c:v>10354.539988592469</c:v>
                </c:pt>
                <c:pt idx="26">
                  <c:v>10316.967835786556</c:v>
                </c:pt>
                <c:pt idx="27">
                  <c:v>10162.803406808227</c:v>
                </c:pt>
                <c:pt idx="28">
                  <c:v>11898.597364448427</c:v>
                </c:pt>
                <c:pt idx="29">
                  <c:v>12178.641914546093</c:v>
                </c:pt>
                <c:pt idx="30">
                  <c:v>12207.053651367862</c:v>
                </c:pt>
                <c:pt idx="31">
                  <c:v>12030.538709527773</c:v>
                </c:pt>
                <c:pt idx="32">
                  <c:v>12480.103903933608</c:v>
                </c:pt>
                <c:pt idx="33">
                  <c:v>13128.650961345729</c:v>
                </c:pt>
                <c:pt idx="34">
                  <c:v>12977.567305845427</c:v>
                </c:pt>
                <c:pt idx="35">
                  <c:v>12782.690574574566</c:v>
                </c:pt>
                <c:pt idx="36">
                  <c:v>13572.096502793793</c:v>
                </c:pt>
                <c:pt idx="37">
                  <c:v>13875.531343544606</c:v>
                </c:pt>
              </c:numCache>
            </c:numRef>
          </c:val>
          <c:smooth val="0"/>
          <c:extLst xmlns:c16r2="http://schemas.microsoft.com/office/drawing/2015/06/chart">
            <c:ext xmlns:c16="http://schemas.microsoft.com/office/drawing/2014/chart" uri="{C3380CC4-5D6E-409C-BE32-E72D297353CC}">
              <c16:uniqueId val="{00000001-07E4-41F6-92C4-D06829C658F4}"/>
            </c:ext>
          </c:extLst>
        </c:ser>
        <c:dLbls>
          <c:showLegendKey val="0"/>
          <c:showVal val="0"/>
          <c:showCatName val="0"/>
          <c:showSerName val="0"/>
          <c:showPercent val="0"/>
          <c:showBubbleSize val="0"/>
        </c:dLbls>
        <c:marker val="1"/>
        <c:smooth val="0"/>
        <c:axId val="142107392"/>
        <c:axId val="142109312"/>
      </c:lineChart>
      <c:catAx>
        <c:axId val="142107392"/>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109312"/>
        <c:crosses val="autoZero"/>
        <c:auto val="1"/>
        <c:lblAlgn val="ctr"/>
        <c:lblOffset val="100"/>
        <c:noMultiLvlLbl val="0"/>
      </c:catAx>
      <c:valAx>
        <c:axId val="142109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in million</a:t>
                </a:r>
                <a:r>
                  <a:rPr lang="ar-QA" sz="1000" b="0" i="0" baseline="0">
                    <a:effectLst/>
                  </a:rPr>
                  <a:t> </a:t>
                </a:r>
                <a:r>
                  <a:rPr lang="en-US" sz="1000" b="0" i="0" baseline="0">
                    <a:effectLst/>
                  </a:rPr>
                  <a:t>QR</a:t>
                </a:r>
                <a:endParaRPr lang="en-US" sz="1000">
                  <a:effectLst/>
                </a:endParaRPr>
              </a:p>
            </c:rich>
          </c:tx>
          <c:layout>
            <c:manualLayout>
              <c:xMode val="edge"/>
              <c:yMode val="edge"/>
              <c:x val="0"/>
              <c:y val="2.0409974849177012E-3"/>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107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373264759799562E-2"/>
          <c:y val="6.6805845511482248E-2"/>
          <c:w val="0.90849510780724263"/>
          <c:h val="0.81426128472222226"/>
        </c:manualLayout>
      </c:layout>
      <c:barChart>
        <c:barDir val="col"/>
        <c:grouping val="clustered"/>
        <c:varyColors val="0"/>
        <c:ser>
          <c:idx val="1"/>
          <c:order val="0"/>
          <c:tx>
            <c:strRef>
              <c:f>'Chart Data'!$C$130</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Data'!$D$123:$AX$123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Data'!$D$130:$AX$130</c:f>
              <c:numCache>
                <c:formatCode>_(* #,##0.00_);_(* \(#,##0.00\);_(* "-"??_);_(@_)</c:formatCode>
                <c:ptCount val="38"/>
                <c:pt idx="0">
                  <c:v>4.301865291023752</c:v>
                </c:pt>
                <c:pt idx="1">
                  <c:v>4.0469658169612437</c:v>
                </c:pt>
                <c:pt idx="2">
                  <c:v>4.2244364450655061</c:v>
                </c:pt>
                <c:pt idx="3">
                  <c:v>4.8165702341244661</c:v>
                </c:pt>
                <c:pt idx="4">
                  <c:v>4.4619429797932399</c:v>
                </c:pt>
                <c:pt idx="5">
                  <c:v>4.6312584270789676</c:v>
                </c:pt>
                <c:pt idx="6">
                  <c:v>4.6746109052915843</c:v>
                </c:pt>
                <c:pt idx="7">
                  <c:v>5.1307706322761053</c:v>
                </c:pt>
                <c:pt idx="8">
                  <c:v>4.8645604498614805</c:v>
                </c:pt>
                <c:pt idx="9">
                  <c:v>5.2442871307776997</c:v>
                </c:pt>
                <c:pt idx="10">
                  <c:v>5.2446826580994079</c:v>
                </c:pt>
                <c:pt idx="11">
                  <c:v>5.2477747281309099</c:v>
                </c:pt>
                <c:pt idx="12">
                  <c:v>5.0739036488489901</c:v>
                </c:pt>
                <c:pt idx="13">
                  <c:v>5.3738380479551182</c:v>
                </c:pt>
                <c:pt idx="14">
                  <c:v>5.4522576416993758</c:v>
                </c:pt>
                <c:pt idx="15">
                  <c:v>5.8979537734839758</c:v>
                </c:pt>
                <c:pt idx="16">
                  <c:v>7.0598777520454572</c:v>
                </c:pt>
                <c:pt idx="17">
                  <c:v>7.3859869814303796</c:v>
                </c:pt>
                <c:pt idx="18">
                  <c:v>7.682461721419469</c:v>
                </c:pt>
                <c:pt idx="19">
                  <c:v>8.0030483373405019</c:v>
                </c:pt>
                <c:pt idx="20">
                  <c:v>8.1528168319053353</c:v>
                </c:pt>
                <c:pt idx="21">
                  <c:v>8.1843161251152416</c:v>
                </c:pt>
                <c:pt idx="22">
                  <c:v>7.8602700262768455</c:v>
                </c:pt>
                <c:pt idx="23">
                  <c:v>7.6044842613797847</c:v>
                </c:pt>
                <c:pt idx="24">
                  <c:v>6.5998066907251296</c:v>
                </c:pt>
                <c:pt idx="25">
                  <c:v>7.0887934026783075</c:v>
                </c:pt>
                <c:pt idx="26">
                  <c:v>6.8844405146073901</c:v>
                </c:pt>
                <c:pt idx="27">
                  <c:v>6.3828302252854225</c:v>
                </c:pt>
                <c:pt idx="28">
                  <c:v>7.3056933861266078</c:v>
                </c:pt>
                <c:pt idx="29">
                  <c:v>7.3714662041017665</c:v>
                </c:pt>
                <c:pt idx="30">
                  <c:v>7.1733120999751128</c:v>
                </c:pt>
                <c:pt idx="31">
                  <c:v>7.1208406272986675</c:v>
                </c:pt>
                <c:pt idx="32">
                  <c:v>7.8347379491348974</c:v>
                </c:pt>
                <c:pt idx="33">
                  <c:v>8.4367550732413843</c:v>
                </c:pt>
                <c:pt idx="34">
                  <c:v>8.3279796371415742</c:v>
                </c:pt>
                <c:pt idx="35">
                  <c:v>8.1705073487686342</c:v>
                </c:pt>
                <c:pt idx="36">
                  <c:v>9.1571966292010121</c:v>
                </c:pt>
                <c:pt idx="37">
                  <c:v>12.155146019168701</c:v>
                </c:pt>
              </c:numCache>
            </c:numRef>
          </c:val>
          <c:extLst xmlns:c16r2="http://schemas.microsoft.com/office/drawing/2015/06/chart">
            <c:ext xmlns:c16="http://schemas.microsoft.com/office/drawing/2014/chart" uri="{C3380CC4-5D6E-409C-BE32-E72D297353CC}">
              <c16:uniqueId val="{00000001-07E4-41F6-92C4-D06829C658F4}"/>
            </c:ext>
          </c:extLst>
        </c:ser>
        <c:dLbls>
          <c:showLegendKey val="0"/>
          <c:showVal val="0"/>
          <c:showCatName val="0"/>
          <c:showSerName val="0"/>
          <c:showPercent val="0"/>
          <c:showBubbleSize val="0"/>
        </c:dLbls>
        <c:gapWidth val="150"/>
        <c:axId val="142122368"/>
        <c:axId val="142136448"/>
      </c:barChart>
      <c:catAx>
        <c:axId val="142122368"/>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136448"/>
        <c:crosses val="autoZero"/>
        <c:auto val="1"/>
        <c:lblAlgn val="ctr"/>
        <c:lblOffset val="100"/>
        <c:noMultiLvlLbl val="0"/>
      </c:catAx>
      <c:valAx>
        <c:axId val="142136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a:t>
                </a:r>
                <a:endParaRPr lang="en-US" sz="1000">
                  <a:effectLst/>
                </a:endParaRPr>
              </a:p>
            </c:rich>
          </c:tx>
          <c:layout>
            <c:manualLayout>
              <c:xMode val="edge"/>
              <c:yMode val="edge"/>
              <c:x val="0"/>
              <c:y val="2.0409974849177012E-3"/>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122368"/>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52258016928213E-2"/>
          <c:y val="5.8091286307053944E-2"/>
          <c:w val="0.91330333708286471"/>
          <c:h val="0.78263229544439727"/>
        </c:manualLayout>
      </c:layout>
      <c:lineChart>
        <c:grouping val="standard"/>
        <c:varyColors val="0"/>
        <c:ser>
          <c:idx val="0"/>
          <c:order val="0"/>
          <c:tx>
            <c:strRef>
              <c:f>'Chart Data'!$C$134</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Data'!$D$133:$AX$133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Data'!$D$134:$AX$134</c:f>
              <c:numCache>
                <c:formatCode>_-* #,##0_-;_-* #,##0\-;_-* "-"??_-;_-@_-</c:formatCode>
                <c:ptCount val="38"/>
                <c:pt idx="0">
                  <c:v>1563.2977707768862</c:v>
                </c:pt>
                <c:pt idx="1">
                  <c:v>1613.4653044738411</c:v>
                </c:pt>
                <c:pt idx="2">
                  <c:v>1718.0116804018207</c:v>
                </c:pt>
                <c:pt idx="3">
                  <c:v>1896.5240189573344</c:v>
                </c:pt>
                <c:pt idx="4">
                  <c:v>1893.7156817519117</c:v>
                </c:pt>
                <c:pt idx="5">
                  <c:v>1932.1542158592079</c:v>
                </c:pt>
                <c:pt idx="6">
                  <c:v>1981.4118215079243</c:v>
                </c:pt>
                <c:pt idx="7">
                  <c:v>2180.2590331640904</c:v>
                </c:pt>
                <c:pt idx="8">
                  <c:v>2293.7037291069037</c:v>
                </c:pt>
                <c:pt idx="9">
                  <c:v>2339.2812855128268</c:v>
                </c:pt>
                <c:pt idx="10">
                  <c:v>2369.9435183908222</c:v>
                </c:pt>
                <c:pt idx="11">
                  <c:v>2423.1072508522084</c:v>
                </c:pt>
                <c:pt idx="12">
                  <c:v>2542.804439283886</c:v>
                </c:pt>
                <c:pt idx="13">
                  <c:v>2592.0223398039097</c:v>
                </c:pt>
                <c:pt idx="14">
                  <c:v>2588.4512360917124</c:v>
                </c:pt>
                <c:pt idx="15">
                  <c:v>2604.0925708218497</c:v>
                </c:pt>
                <c:pt idx="16">
                  <c:v>2677.8762375257766</c:v>
                </c:pt>
                <c:pt idx="17">
                  <c:v>2724.9047048254074</c:v>
                </c:pt>
                <c:pt idx="18">
                  <c:v>2714.2417700245724</c:v>
                </c:pt>
                <c:pt idx="19">
                  <c:v>2744.7702500903401</c:v>
                </c:pt>
                <c:pt idx="20">
                  <c:v>3027.4095813672848</c:v>
                </c:pt>
                <c:pt idx="21">
                  <c:v>3047.4868566465552</c:v>
                </c:pt>
                <c:pt idx="22">
                  <c:v>3003.0262097285022</c:v>
                </c:pt>
                <c:pt idx="23">
                  <c:v>3011.1544771815861</c:v>
                </c:pt>
                <c:pt idx="24">
                  <c:v>3136.1390151419837</c:v>
                </c:pt>
                <c:pt idx="25">
                  <c:v>3198.4034804383109</c:v>
                </c:pt>
                <c:pt idx="26">
                  <c:v>3130.393349878359</c:v>
                </c:pt>
                <c:pt idx="27">
                  <c:v>3105.8601110771765</c:v>
                </c:pt>
                <c:pt idx="28">
                  <c:v>2823.643319198206</c:v>
                </c:pt>
                <c:pt idx="29">
                  <c:v>2849.1855197656046</c:v>
                </c:pt>
                <c:pt idx="30">
                  <c:v>2906.8337849286536</c:v>
                </c:pt>
                <c:pt idx="31">
                  <c:v>2916.4844074481821</c:v>
                </c:pt>
                <c:pt idx="32">
                  <c:v>2917.3914791661364</c:v>
                </c:pt>
                <c:pt idx="33">
                  <c:v>2990.7077145751509</c:v>
                </c:pt>
                <c:pt idx="34">
                  <c:v>2941.4667819489569</c:v>
                </c:pt>
                <c:pt idx="35">
                  <c:v>2888.7397867932514</c:v>
                </c:pt>
                <c:pt idx="36">
                  <c:v>3104.8447904744717</c:v>
                </c:pt>
                <c:pt idx="37">
                  <c:v>3110.4412967947565</c:v>
                </c:pt>
              </c:numCache>
            </c:numRef>
          </c:val>
          <c:smooth val="0"/>
          <c:extLst xmlns:c16r2="http://schemas.microsoft.com/office/drawing/2015/06/chart">
            <c:ext xmlns:c16="http://schemas.microsoft.com/office/drawing/2014/chart" uri="{C3380CC4-5D6E-409C-BE32-E72D297353CC}">
              <c16:uniqueId val="{00000000-946A-4A64-B6BF-D58B20E66E7A}"/>
            </c:ext>
          </c:extLst>
        </c:ser>
        <c:ser>
          <c:idx val="1"/>
          <c:order val="1"/>
          <c:tx>
            <c:strRef>
              <c:f>'Chart Data'!$C$137</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Data'!$D$133:$AX$133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Data'!$D$137:$AX$137</c:f>
              <c:numCache>
                <c:formatCode>_-* #,##0_-;_-* #,##0\-;_-* "-"??_-;_-@_-</c:formatCode>
                <c:ptCount val="38"/>
                <c:pt idx="0">
                  <c:v>2034.2911844872278</c:v>
                </c:pt>
                <c:pt idx="1">
                  <c:v>2088.0400517185899</c:v>
                </c:pt>
                <c:pt idx="2">
                  <c:v>2191.7829691463985</c:v>
                </c:pt>
                <c:pt idx="3">
                  <c:v>2160.2035993052455</c:v>
                </c:pt>
                <c:pt idx="4">
                  <c:v>2201.3806235237589</c:v>
                </c:pt>
                <c:pt idx="5">
                  <c:v>2248.7815080724095</c:v>
                </c:pt>
                <c:pt idx="6">
                  <c:v>2299.1805369518938</c:v>
                </c:pt>
                <c:pt idx="7">
                  <c:v>2463.9337813055308</c:v>
                </c:pt>
                <c:pt idx="8">
                  <c:v>2641.9317346669022</c:v>
                </c:pt>
                <c:pt idx="9">
                  <c:v>2654.018282024836</c:v>
                </c:pt>
                <c:pt idx="10">
                  <c:v>2641.209037941765</c:v>
                </c:pt>
                <c:pt idx="11">
                  <c:v>2675.3542915737971</c:v>
                </c:pt>
                <c:pt idx="12">
                  <c:v>2812.0506872742617</c:v>
                </c:pt>
                <c:pt idx="13">
                  <c:v>2874.8661943807606</c:v>
                </c:pt>
                <c:pt idx="14">
                  <c:v>2826.6012590370942</c:v>
                </c:pt>
                <c:pt idx="15">
                  <c:v>2968.5142260872508</c:v>
                </c:pt>
                <c:pt idx="16">
                  <c:v>2971.2705669896195</c:v>
                </c:pt>
                <c:pt idx="17">
                  <c:v>3028.1113694354981</c:v>
                </c:pt>
                <c:pt idx="18">
                  <c:v>2975.9149079710087</c:v>
                </c:pt>
                <c:pt idx="19">
                  <c:v>2932.0721065764196</c:v>
                </c:pt>
                <c:pt idx="20">
                  <c:v>3237.0925279378744</c:v>
                </c:pt>
                <c:pt idx="21">
                  <c:v>3273.2068410344618</c:v>
                </c:pt>
                <c:pt idx="22">
                  <c:v>3189.4978768025612</c:v>
                </c:pt>
                <c:pt idx="23">
                  <c:v>3163.7560128645655</c:v>
                </c:pt>
                <c:pt idx="24">
                  <c:v>3275.3873726988072</c:v>
                </c:pt>
                <c:pt idx="25">
                  <c:v>3323.7757344091769</c:v>
                </c:pt>
                <c:pt idx="26">
                  <c:v>3251.6482427271267</c:v>
                </c:pt>
                <c:pt idx="27">
                  <c:v>3202.0295296839108</c:v>
                </c:pt>
                <c:pt idx="28">
                  <c:v>2889.3794489969546</c:v>
                </c:pt>
                <c:pt idx="29">
                  <c:v>2909.11452469694</c:v>
                </c:pt>
                <c:pt idx="30">
                  <c:v>2866.0608150562807</c:v>
                </c:pt>
                <c:pt idx="31">
                  <c:v>2831.5922425904701</c:v>
                </c:pt>
                <c:pt idx="32">
                  <c:v>2828.2710889778732</c:v>
                </c:pt>
                <c:pt idx="33">
                  <c:v>2910.4417245210943</c:v>
                </c:pt>
                <c:pt idx="34">
                  <c:v>2843.0312183130759</c:v>
                </c:pt>
                <c:pt idx="35">
                  <c:v>2795.6407048729648</c:v>
                </c:pt>
                <c:pt idx="36">
                  <c:v>2990.469395480457</c:v>
                </c:pt>
                <c:pt idx="37">
                  <c:v>3006.767141115055</c:v>
                </c:pt>
              </c:numCache>
            </c:numRef>
          </c:val>
          <c:smooth val="0"/>
          <c:extLst xmlns:c16r2="http://schemas.microsoft.com/office/drawing/2015/06/chart">
            <c:ext xmlns:c16="http://schemas.microsoft.com/office/drawing/2014/chart" uri="{C3380CC4-5D6E-409C-BE32-E72D297353CC}">
              <c16:uniqueId val="{00000001-946A-4A64-B6BF-D58B20E66E7A}"/>
            </c:ext>
          </c:extLst>
        </c:ser>
        <c:dLbls>
          <c:showLegendKey val="0"/>
          <c:showVal val="0"/>
          <c:showCatName val="0"/>
          <c:showSerName val="0"/>
          <c:showPercent val="0"/>
          <c:showBubbleSize val="0"/>
        </c:dLbls>
        <c:marker val="1"/>
        <c:smooth val="0"/>
        <c:axId val="141388416"/>
        <c:axId val="141394688"/>
      </c:lineChart>
      <c:catAx>
        <c:axId val="141388416"/>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394688"/>
        <c:crosses val="autoZero"/>
        <c:auto val="1"/>
        <c:lblAlgn val="ctr"/>
        <c:lblOffset val="100"/>
        <c:noMultiLvlLbl val="0"/>
      </c:catAx>
      <c:valAx>
        <c:axId val="141394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in million</a:t>
                </a:r>
                <a:r>
                  <a:rPr lang="ar-QA" sz="1000" b="0" i="0" baseline="0">
                    <a:effectLst/>
                  </a:rPr>
                  <a:t> </a:t>
                </a:r>
                <a:r>
                  <a:rPr lang="en-US" sz="1000" b="0" i="0" baseline="0">
                    <a:effectLst/>
                  </a:rPr>
                  <a:t>QR</a:t>
                </a:r>
                <a:endParaRPr lang="en-US" sz="1000">
                  <a:effectLst/>
                </a:endParaRPr>
              </a:p>
            </c:rich>
          </c:tx>
          <c:layout>
            <c:manualLayout>
              <c:xMode val="edge"/>
              <c:yMode val="edge"/>
              <c:x val="3.1225604996096799E-3"/>
              <c:y val="2.3741845547314991E-3"/>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388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52258016928213E-2"/>
          <c:y val="5.8091286307053944E-2"/>
          <c:w val="0.9102168890610588"/>
          <c:h val="0.81745463103661764"/>
        </c:manualLayout>
      </c:layout>
      <c:barChart>
        <c:barDir val="col"/>
        <c:grouping val="clustered"/>
        <c:varyColors val="0"/>
        <c:ser>
          <c:idx val="1"/>
          <c:order val="0"/>
          <c:tx>
            <c:strRef>
              <c:f>'Chart Data'!$C$140</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Data'!$D$133:$AX$133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Data'!$D$140:$AX$140</c:f>
              <c:numCache>
                <c:formatCode>_(* #,##0.00_);_(* \(#,##0.00\);_(* "-"??_);_(@_)</c:formatCode>
                <c:ptCount val="38"/>
                <c:pt idx="0">
                  <c:v>1.129540038851667</c:v>
                </c:pt>
                <c:pt idx="1">
                  <c:v>1.0539341633828447</c:v>
                </c:pt>
                <c:pt idx="2">
                  <c:v>1.0772073210985291</c:v>
                </c:pt>
                <c:pt idx="3">
                  <c:v>1.1873803159570031</c:v>
                </c:pt>
                <c:pt idx="4">
                  <c:v>1.1134061883179167</c:v>
                </c:pt>
                <c:pt idx="5">
                  <c:v>1.1598143150796545</c:v>
                </c:pt>
                <c:pt idx="6">
                  <c:v>1.1724547221976271</c:v>
                </c:pt>
                <c:pt idx="7">
                  <c:v>1.2501320635656228</c:v>
                </c:pt>
                <c:pt idx="8">
                  <c:v>1.2439623731827825</c:v>
                </c:pt>
                <c:pt idx="9">
                  <c:v>1.3398155934398281</c:v>
                </c:pt>
                <c:pt idx="10">
                  <c:v>1.3163364362873191</c:v>
                </c:pt>
                <c:pt idx="11">
                  <c:v>1.3144515838293802</c:v>
                </c:pt>
                <c:pt idx="12">
                  <c:v>1.2914644958029744</c:v>
                </c:pt>
                <c:pt idx="13">
                  <c:v>1.3688572889705699</c:v>
                </c:pt>
                <c:pt idx="14">
                  <c:v>1.3709724055551793</c:v>
                </c:pt>
                <c:pt idx="15">
                  <c:v>1.4829367371951534</c:v>
                </c:pt>
                <c:pt idx="16">
                  <c:v>1.7583331565389924</c:v>
                </c:pt>
                <c:pt idx="17">
                  <c:v>1.830577606364987</c:v>
                </c:pt>
                <c:pt idx="18">
                  <c:v>1.8596580260339903</c:v>
                </c:pt>
                <c:pt idx="19">
                  <c:v>1.9380081059887353</c:v>
                </c:pt>
                <c:pt idx="20">
                  <c:v>2.3129127177218982</c:v>
                </c:pt>
                <c:pt idx="21">
                  <c:v>2.2689550447111877</c:v>
                </c:pt>
                <c:pt idx="22">
                  <c:v>2.1286416534879904</c:v>
                </c:pt>
                <c:pt idx="23">
                  <c:v>2.0620951889421915</c:v>
                </c:pt>
                <c:pt idx="24">
                  <c:v>2.1482379620365237</c:v>
                </c:pt>
                <c:pt idx="25">
                  <c:v>2.2687964166375645</c:v>
                </c:pt>
                <c:pt idx="26">
                  <c:v>2.1650374651832438</c:v>
                </c:pt>
                <c:pt idx="27">
                  <c:v>2.0056927534768119</c:v>
                </c:pt>
                <c:pt idx="28">
                  <c:v>1.7631049326557398</c:v>
                </c:pt>
                <c:pt idx="29">
                  <c:v>1.748409286156799</c:v>
                </c:pt>
                <c:pt idx="30">
                  <c:v>1.6908366338530247</c:v>
                </c:pt>
                <c:pt idx="31">
                  <c:v>1.6925615431641714</c:v>
                </c:pt>
                <c:pt idx="32">
                  <c:v>1.7930412098975823</c:v>
                </c:pt>
                <c:pt idx="33">
                  <c:v>1.89118666447824</c:v>
                </c:pt>
                <c:pt idx="34">
                  <c:v>1.8435493133534357</c:v>
                </c:pt>
                <c:pt idx="35">
                  <c:v>1.8094363677385719</c:v>
                </c:pt>
                <c:pt idx="36">
                  <c:v>2.0404579704204653</c:v>
                </c:pt>
                <c:pt idx="37">
                  <c:v>2.6678150000925944</c:v>
                </c:pt>
              </c:numCache>
            </c:numRef>
          </c:val>
          <c:extLst xmlns:c16r2="http://schemas.microsoft.com/office/drawing/2015/06/chart">
            <c:ext xmlns:c16="http://schemas.microsoft.com/office/drawing/2014/chart" uri="{C3380CC4-5D6E-409C-BE32-E72D297353CC}">
              <c16:uniqueId val="{00000001-946A-4A64-B6BF-D58B20E66E7A}"/>
            </c:ext>
          </c:extLst>
        </c:ser>
        <c:dLbls>
          <c:showLegendKey val="0"/>
          <c:showVal val="0"/>
          <c:showCatName val="0"/>
          <c:showSerName val="0"/>
          <c:showPercent val="0"/>
          <c:showBubbleSize val="0"/>
        </c:dLbls>
        <c:gapWidth val="150"/>
        <c:axId val="141420032"/>
        <c:axId val="141421568"/>
      </c:barChart>
      <c:catAx>
        <c:axId val="141420032"/>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421568"/>
        <c:crosses val="autoZero"/>
        <c:auto val="1"/>
        <c:lblAlgn val="ctr"/>
        <c:lblOffset val="100"/>
        <c:noMultiLvlLbl val="0"/>
      </c:catAx>
      <c:valAx>
        <c:axId val="141421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a:t>
                </a:r>
                <a:endParaRPr lang="en-US" sz="1000">
                  <a:effectLst/>
                </a:endParaRPr>
              </a:p>
            </c:rich>
          </c:tx>
          <c:layout>
            <c:manualLayout>
              <c:xMode val="edge"/>
              <c:yMode val="edge"/>
              <c:x val="3.1225604996096799E-3"/>
              <c:y val="2.3741845547314991E-3"/>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420032"/>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685272329124539E-2"/>
          <c:y val="6.3166206079747336E-2"/>
          <c:w val="0.91395772569848888"/>
          <c:h val="0.785291682598104"/>
        </c:manualLayout>
      </c:layout>
      <c:lineChart>
        <c:grouping val="standard"/>
        <c:varyColors val="0"/>
        <c:ser>
          <c:idx val="0"/>
          <c:order val="0"/>
          <c:tx>
            <c:strRef>
              <c:f>'Chart Data'!$C$144</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Data'!$D$143:$AX$143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Data'!$D$144:$AX$144</c:f>
              <c:numCache>
                <c:formatCode>_-* #,##0_-;_-* #,##0\-;_-* "-"??_-;_-@_-</c:formatCode>
                <c:ptCount val="38"/>
                <c:pt idx="0">
                  <c:v>1399.7578997633964</c:v>
                </c:pt>
                <c:pt idx="1">
                  <c:v>1457.7142360697226</c:v>
                </c:pt>
                <c:pt idx="2">
                  <c:v>1575.7534358161768</c:v>
                </c:pt>
                <c:pt idx="3">
                  <c:v>1775.9155715682189</c:v>
                </c:pt>
                <c:pt idx="4">
                  <c:v>1773.1890331555521</c:v>
                </c:pt>
                <c:pt idx="5">
                  <c:v>1814.11524627374</c:v>
                </c:pt>
                <c:pt idx="6">
                  <c:v>1864.659979964445</c:v>
                </c:pt>
                <c:pt idx="7">
                  <c:v>2078.8190308216435</c:v>
                </c:pt>
                <c:pt idx="8">
                  <c:v>2066.6393476946746</c:v>
                </c:pt>
                <c:pt idx="9">
                  <c:v>2127.3018592192666</c:v>
                </c:pt>
                <c:pt idx="10">
                  <c:v>2202.3895182887168</c:v>
                </c:pt>
                <c:pt idx="11">
                  <c:v>2272.5861183153056</c:v>
                </c:pt>
                <c:pt idx="12">
                  <c:v>2349.3005880575797</c:v>
                </c:pt>
                <c:pt idx="13">
                  <c:v>2445.5651278139821</c:v>
                </c:pt>
                <c:pt idx="14">
                  <c:v>2498.9597583341101</c:v>
                </c:pt>
                <c:pt idx="15">
                  <c:v>2519.1588306578501</c:v>
                </c:pt>
                <c:pt idx="16">
                  <c:v>2697.5054218977948</c:v>
                </c:pt>
                <c:pt idx="17">
                  <c:v>2824.5427506384085</c:v>
                </c:pt>
                <c:pt idx="18">
                  <c:v>2907.2957686861569</c:v>
                </c:pt>
                <c:pt idx="19">
                  <c:v>2967.4829821882499</c:v>
                </c:pt>
                <c:pt idx="20">
                  <c:v>3352.9796594043137</c:v>
                </c:pt>
                <c:pt idx="21">
                  <c:v>3533.9028117367388</c:v>
                </c:pt>
                <c:pt idx="22">
                  <c:v>3580.0109619593145</c:v>
                </c:pt>
                <c:pt idx="23">
                  <c:v>3541.8189248145504</c:v>
                </c:pt>
                <c:pt idx="24">
                  <c:v>3487.1303387768689</c:v>
                </c:pt>
                <c:pt idx="25">
                  <c:v>3736.2816033331178</c:v>
                </c:pt>
                <c:pt idx="26">
                  <c:v>3701.0746050546086</c:v>
                </c:pt>
                <c:pt idx="27">
                  <c:v>3617.331064024967</c:v>
                </c:pt>
                <c:pt idx="28">
                  <c:v>2794.5426350474791</c:v>
                </c:pt>
                <c:pt idx="29">
                  <c:v>2963.470972885762</c:v>
                </c:pt>
                <c:pt idx="30">
                  <c:v>2994.9463082711618</c:v>
                </c:pt>
                <c:pt idx="31">
                  <c:v>2945.86962654628</c:v>
                </c:pt>
                <c:pt idx="32">
                  <c:v>3395.1271149818999</c:v>
                </c:pt>
                <c:pt idx="33">
                  <c:v>3659.3503703710016</c:v>
                </c:pt>
                <c:pt idx="34">
                  <c:v>3628.2225852144929</c:v>
                </c:pt>
                <c:pt idx="35">
                  <c:v>3529.1422786111407</c:v>
                </c:pt>
                <c:pt idx="36">
                  <c:v>3685.5811530759684</c:v>
                </c:pt>
                <c:pt idx="37">
                  <c:v>3835.980838070248</c:v>
                </c:pt>
              </c:numCache>
            </c:numRef>
          </c:val>
          <c:smooth val="0"/>
          <c:extLst xmlns:c16r2="http://schemas.microsoft.com/office/drawing/2015/06/chart">
            <c:ext xmlns:c16="http://schemas.microsoft.com/office/drawing/2014/chart" uri="{C3380CC4-5D6E-409C-BE32-E72D297353CC}">
              <c16:uniqueId val="{00000000-6DC9-4142-BD9E-336AE73F10AF}"/>
            </c:ext>
          </c:extLst>
        </c:ser>
        <c:ser>
          <c:idx val="1"/>
          <c:order val="1"/>
          <c:tx>
            <c:strRef>
              <c:f>'Chart Data'!$C$147</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Data'!$D$143:$AX$143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Data'!$D$147:$AX$147</c:f>
              <c:numCache>
                <c:formatCode>_-* #,##0_-;_-* #,##0\-;_-* "-"??_-;_-@_-</c:formatCode>
                <c:ptCount val="38"/>
                <c:pt idx="0">
                  <c:v>1775.0091792406422</c:v>
                </c:pt>
                <c:pt idx="1">
                  <c:v>1842.5404820606593</c:v>
                </c:pt>
                <c:pt idx="2">
                  <c:v>1960.088068337951</c:v>
                </c:pt>
                <c:pt idx="3">
                  <c:v>1943.7120907451458</c:v>
                </c:pt>
                <c:pt idx="4">
                  <c:v>1979.6786471438993</c:v>
                </c:pt>
                <c:pt idx="5">
                  <c:v>2039.1052070162468</c:v>
                </c:pt>
                <c:pt idx="6">
                  <c:v>2064.1929786573783</c:v>
                </c:pt>
                <c:pt idx="7">
                  <c:v>2278.3905341787922</c:v>
                </c:pt>
                <c:pt idx="8">
                  <c:v>2349.6914138793063</c:v>
                </c:pt>
                <c:pt idx="9">
                  <c:v>2372.2661867021679</c:v>
                </c:pt>
                <c:pt idx="10">
                  <c:v>2397.3570880629172</c:v>
                </c:pt>
                <c:pt idx="11">
                  <c:v>2459.478475182766</c:v>
                </c:pt>
                <c:pt idx="12">
                  <c:v>2548.471429098734</c:v>
                </c:pt>
                <c:pt idx="13">
                  <c:v>2661.2200560395713</c:v>
                </c:pt>
                <c:pt idx="14">
                  <c:v>2730.7472855417509</c:v>
                </c:pt>
                <c:pt idx="15">
                  <c:v>2754.6984798909925</c:v>
                </c:pt>
                <c:pt idx="16">
                  <c:v>2915.3311245822824</c:v>
                </c:pt>
                <c:pt idx="17">
                  <c:v>3058.8975181716669</c:v>
                </c:pt>
                <c:pt idx="18">
                  <c:v>3136.0554336868267</c:v>
                </c:pt>
                <c:pt idx="19">
                  <c:v>3169.7491739144639</c:v>
                </c:pt>
                <c:pt idx="20">
                  <c:v>3592.6924977481267</c:v>
                </c:pt>
                <c:pt idx="21">
                  <c:v>3810.1335727455526</c:v>
                </c:pt>
                <c:pt idx="22">
                  <c:v>3808.1024906690304</c:v>
                </c:pt>
                <c:pt idx="23">
                  <c:v>3716.1601455202463</c:v>
                </c:pt>
                <c:pt idx="24">
                  <c:v>3654.2142976293271</c:v>
                </c:pt>
                <c:pt idx="25">
                  <c:v>3876.7269184114771</c:v>
                </c:pt>
                <c:pt idx="26">
                  <c:v>3845.2224466683101</c:v>
                </c:pt>
                <c:pt idx="27">
                  <c:v>3730.2885943137589</c:v>
                </c:pt>
                <c:pt idx="28">
                  <c:v>2841.7152656025419</c:v>
                </c:pt>
                <c:pt idx="29">
                  <c:v>3000.0472073118403</c:v>
                </c:pt>
                <c:pt idx="30">
                  <c:v>2963.2786541309524</c:v>
                </c:pt>
                <c:pt idx="31">
                  <c:v>2893.7884157053495</c:v>
                </c:pt>
                <c:pt idx="32">
                  <c:v>3331.0588490015807</c:v>
                </c:pt>
                <c:pt idx="33">
                  <c:v>3605.0534760392511</c:v>
                </c:pt>
                <c:pt idx="34">
                  <c:v>3553.3011899149242</c:v>
                </c:pt>
                <c:pt idx="35">
                  <c:v>3462.5301010046906</c:v>
                </c:pt>
                <c:pt idx="36">
                  <c:v>3581.7188749491706</c:v>
                </c:pt>
                <c:pt idx="37">
                  <c:v>3754.9603850883768</c:v>
                </c:pt>
              </c:numCache>
            </c:numRef>
          </c:val>
          <c:smooth val="0"/>
          <c:extLst xmlns:c16r2="http://schemas.microsoft.com/office/drawing/2015/06/chart">
            <c:ext xmlns:c16="http://schemas.microsoft.com/office/drawing/2014/chart" uri="{C3380CC4-5D6E-409C-BE32-E72D297353CC}">
              <c16:uniqueId val="{00000001-6DC9-4142-BD9E-336AE73F10AF}"/>
            </c:ext>
          </c:extLst>
        </c:ser>
        <c:dLbls>
          <c:showLegendKey val="0"/>
          <c:showVal val="0"/>
          <c:showCatName val="0"/>
          <c:showSerName val="0"/>
          <c:showPercent val="0"/>
          <c:showBubbleSize val="0"/>
        </c:dLbls>
        <c:marker val="1"/>
        <c:smooth val="0"/>
        <c:axId val="141849344"/>
        <c:axId val="141851264"/>
      </c:lineChart>
      <c:catAx>
        <c:axId val="141849344"/>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851264"/>
        <c:crosses val="autoZero"/>
        <c:auto val="1"/>
        <c:lblAlgn val="ctr"/>
        <c:lblOffset val="100"/>
        <c:noMultiLvlLbl val="0"/>
      </c:catAx>
      <c:valAx>
        <c:axId val="141851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in million</a:t>
                </a:r>
                <a:r>
                  <a:rPr lang="ar-QA" sz="1000" b="0" i="0" baseline="0">
                    <a:effectLst/>
                  </a:rPr>
                  <a:t> </a:t>
                </a:r>
                <a:r>
                  <a:rPr lang="en-US" sz="1000" b="0" i="0" baseline="0">
                    <a:effectLst/>
                  </a:rPr>
                  <a:t>QR</a:t>
                </a:r>
                <a:endParaRPr lang="en-US" sz="1000">
                  <a:effectLst/>
                </a:endParaRPr>
              </a:p>
            </c:rich>
          </c:tx>
          <c:layout>
            <c:manualLayout>
              <c:xMode val="edge"/>
              <c:yMode val="edge"/>
              <c:x val="6.3116370808678499E-3"/>
              <c:y val="5.4829012934773181E-3"/>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849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685272329124539E-2"/>
          <c:y val="6.3166206079747336E-2"/>
          <c:w val="0.91395772569848888"/>
          <c:h val="0.785291682598104"/>
        </c:manualLayout>
      </c:layout>
      <c:barChart>
        <c:barDir val="col"/>
        <c:grouping val="clustered"/>
        <c:varyColors val="0"/>
        <c:ser>
          <c:idx val="1"/>
          <c:order val="0"/>
          <c:tx>
            <c:strRef>
              <c:f>'Chart Data'!$C$150</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Data'!$D$143:$AX$143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Data'!$D$150:$AX$150</c:f>
              <c:numCache>
                <c:formatCode>_(* #,##0.00_);_(* \(#,##0.00\);_(* "-"??_);_(@_)</c:formatCode>
                <c:ptCount val="38"/>
                <c:pt idx="0">
                  <c:v>1.0113764773655054</c:v>
                </c:pt>
                <c:pt idx="1">
                  <c:v>0.95219576744751377</c:v>
                </c:pt>
                <c:pt idx="2">
                  <c:v>0.98801024269540716</c:v>
                </c:pt>
                <c:pt idx="3">
                  <c:v>1.1118694893413168</c:v>
                </c:pt>
                <c:pt idx="4">
                  <c:v>1.042542796470066</c:v>
                </c:pt>
                <c:pt idx="5">
                  <c:v>1.0889590564575584</c:v>
                </c:pt>
                <c:pt idx="6">
                  <c:v>1.1033695141368687</c:v>
                </c:pt>
                <c:pt idx="7">
                  <c:v>1.1919676906505259</c:v>
                </c:pt>
                <c:pt idx="8">
                  <c:v>1.1208167623602296</c:v>
                </c:pt>
                <c:pt idx="9">
                  <c:v>1.2184050804778188</c:v>
                </c:pt>
                <c:pt idx="10">
                  <c:v>1.2232720093638252</c:v>
                </c:pt>
                <c:pt idx="11">
                  <c:v>1.2327990936255979</c:v>
                </c:pt>
                <c:pt idx="12">
                  <c:v>1.1931858591138336</c:v>
                </c:pt>
                <c:pt idx="13">
                  <c:v>1.2915126538275385</c:v>
                </c:pt>
                <c:pt idx="14">
                  <c:v>1.3235732717305539</c:v>
                </c:pt>
                <c:pt idx="15">
                  <c:v>1.4345700374365375</c:v>
                </c:pt>
                <c:pt idx="16">
                  <c:v>1.7712219694099807</c:v>
                </c:pt>
                <c:pt idx="17">
                  <c:v>1.8975139565001873</c:v>
                </c:pt>
                <c:pt idx="18">
                  <c:v>1.9919286373088734</c:v>
                </c:pt>
                <c:pt idx="19">
                  <c:v>2.0952595481079586</c:v>
                </c:pt>
                <c:pt idx="20">
                  <c:v>2.5616452244286605</c:v>
                </c:pt>
                <c:pt idx="21">
                  <c:v>2.6311078568628838</c:v>
                </c:pt>
                <c:pt idx="22">
                  <c:v>2.5376270206643206</c:v>
                </c:pt>
                <c:pt idx="23">
                  <c:v>2.4255041779857689</c:v>
                </c:pt>
                <c:pt idx="24">
                  <c:v>2.3886650866433619</c:v>
                </c:pt>
                <c:pt idx="25">
                  <c:v>2.6503417611430806</c:v>
                </c:pt>
                <c:pt idx="26">
                  <c:v>2.5597310899260863</c:v>
                </c:pt>
                <c:pt idx="27">
                  <c:v>2.3359888863523763</c:v>
                </c:pt>
                <c:pt idx="28">
                  <c:v>1.7449342382833455</c:v>
                </c:pt>
                <c:pt idx="29">
                  <c:v>1.8185408188778971</c:v>
                </c:pt>
                <c:pt idx="30">
                  <c:v>1.742089609905936</c:v>
                </c:pt>
                <c:pt idx="31">
                  <c:v>1.7096150517157263</c:v>
                </c:pt>
                <c:pt idx="32">
                  <c:v>2.0866595633381446</c:v>
                </c:pt>
                <c:pt idx="33">
                  <c:v>2.314005674099199</c:v>
                </c:pt>
                <c:pt idx="34">
                  <c:v>2.2739700127545674</c:v>
                </c:pt>
                <c:pt idx="35">
                  <c:v>2.2105689183349768</c:v>
                </c:pt>
                <c:pt idx="36">
                  <c:v>2.4221092991498892</c:v>
                </c:pt>
                <c:pt idx="37">
                  <c:v>3.2901078153820698</c:v>
                </c:pt>
              </c:numCache>
            </c:numRef>
          </c:val>
          <c:extLst xmlns:c16r2="http://schemas.microsoft.com/office/drawing/2015/06/chart">
            <c:ext xmlns:c16="http://schemas.microsoft.com/office/drawing/2014/chart" uri="{C3380CC4-5D6E-409C-BE32-E72D297353CC}">
              <c16:uniqueId val="{00000001-6DC9-4142-BD9E-336AE73F10AF}"/>
            </c:ext>
          </c:extLst>
        </c:ser>
        <c:dLbls>
          <c:showLegendKey val="0"/>
          <c:showVal val="0"/>
          <c:showCatName val="0"/>
          <c:showSerName val="0"/>
          <c:showPercent val="0"/>
          <c:showBubbleSize val="0"/>
        </c:dLbls>
        <c:gapWidth val="150"/>
        <c:axId val="141876608"/>
        <c:axId val="141882496"/>
      </c:barChart>
      <c:catAx>
        <c:axId val="141876608"/>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882496"/>
        <c:crosses val="autoZero"/>
        <c:auto val="1"/>
        <c:lblAlgn val="ctr"/>
        <c:lblOffset val="100"/>
        <c:noMultiLvlLbl val="0"/>
      </c:catAx>
      <c:valAx>
        <c:axId val="141882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a:t>
                </a:r>
                <a:endParaRPr lang="en-US" sz="1000">
                  <a:effectLst/>
                </a:endParaRPr>
              </a:p>
            </c:rich>
          </c:tx>
          <c:layout>
            <c:manualLayout>
              <c:xMode val="edge"/>
              <c:yMode val="edge"/>
              <c:x val="6.3116370808678499E-3"/>
              <c:y val="5.4829012934773181E-3"/>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876608"/>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998585300611361E-2"/>
          <c:y val="6.0608940972222219E-2"/>
          <c:w val="0.90887546109515382"/>
          <c:h val="0.79664040798611113"/>
        </c:manualLayout>
      </c:layout>
      <c:lineChart>
        <c:grouping val="standard"/>
        <c:varyColors val="0"/>
        <c:ser>
          <c:idx val="0"/>
          <c:order val="0"/>
          <c:tx>
            <c:strRef>
              <c:f>'Chart Data'!$C$154</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Data'!$D$153:$AX$153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Data'!$D$154:$AX$154</c:f>
              <c:numCache>
                <c:formatCode>_-* #,##0_-;_-* #,##0\-;_-* "-"??_-;_-@_-</c:formatCode>
                <c:ptCount val="38"/>
                <c:pt idx="0">
                  <c:v>1102.9254577375132</c:v>
                </c:pt>
                <c:pt idx="1">
                  <c:v>1150.4147501245086</c:v>
                </c:pt>
                <c:pt idx="2">
                  <c:v>1249.0299917883519</c:v>
                </c:pt>
                <c:pt idx="3">
                  <c:v>1416.8236020590368</c:v>
                </c:pt>
                <c:pt idx="4">
                  <c:v>1390.6327733026324</c:v>
                </c:pt>
                <c:pt idx="5">
                  <c:v>1427.7401827983938</c:v>
                </c:pt>
                <c:pt idx="6">
                  <c:v>1469.20826430583</c:v>
                </c:pt>
                <c:pt idx="7">
                  <c:v>1639.3062791413031</c:v>
                </c:pt>
                <c:pt idx="8">
                  <c:v>1665.2323721408222</c:v>
                </c:pt>
                <c:pt idx="9">
                  <c:v>1696.9458210252487</c:v>
                </c:pt>
                <c:pt idx="10">
                  <c:v>1756.638399524174</c:v>
                </c:pt>
                <c:pt idx="11">
                  <c:v>1796.9167301984762</c:v>
                </c:pt>
                <c:pt idx="12">
                  <c:v>1871.1690103526621</c:v>
                </c:pt>
                <c:pt idx="13">
                  <c:v>1912.9522208538042</c:v>
                </c:pt>
                <c:pt idx="14">
                  <c:v>1949.0820815432514</c:v>
                </c:pt>
                <c:pt idx="15">
                  <c:v>1960.7875695078956</c:v>
                </c:pt>
                <c:pt idx="16">
                  <c:v>1942.8551967841986</c:v>
                </c:pt>
                <c:pt idx="17">
                  <c:v>2002.3139992902522</c:v>
                </c:pt>
                <c:pt idx="18">
                  <c:v>2070.9221677660948</c:v>
                </c:pt>
                <c:pt idx="19">
                  <c:v>2103.0520161044974</c:v>
                </c:pt>
                <c:pt idx="20">
                  <c:v>2016.9499505708582</c:v>
                </c:pt>
                <c:pt idx="21">
                  <c:v>2108.0372809241758</c:v>
                </c:pt>
                <c:pt idx="22">
                  <c:v>2172.9341579407255</c:v>
                </c:pt>
                <c:pt idx="23">
                  <c:v>2167.6238385564147</c:v>
                </c:pt>
                <c:pt idx="24">
                  <c:v>2167.7105281097774</c:v>
                </c:pt>
                <c:pt idx="25">
                  <c:v>2241.2862307105888</c:v>
                </c:pt>
                <c:pt idx="26">
                  <c:v>2241.0725905242452</c:v>
                </c:pt>
                <c:pt idx="27">
                  <c:v>2218.6052478407478</c:v>
                </c:pt>
                <c:pt idx="28">
                  <c:v>2006.0669928550028</c:v>
                </c:pt>
                <c:pt idx="29">
                  <c:v>2067.0454833960021</c:v>
                </c:pt>
                <c:pt idx="30">
                  <c:v>2105.5887908437808</c:v>
                </c:pt>
                <c:pt idx="31">
                  <c:v>2092.2733809426281</c:v>
                </c:pt>
                <c:pt idx="32">
                  <c:v>2138.588716866971</c:v>
                </c:pt>
                <c:pt idx="33">
                  <c:v>2230.3499984370037</c:v>
                </c:pt>
                <c:pt idx="34">
                  <c:v>2241.2788068343662</c:v>
                </c:pt>
                <c:pt idx="35">
                  <c:v>2193.0098725262669</c:v>
                </c:pt>
                <c:pt idx="36">
                  <c:v>2267.6063837803058</c:v>
                </c:pt>
                <c:pt idx="37">
                  <c:v>1967.941068473963</c:v>
                </c:pt>
              </c:numCache>
            </c:numRef>
          </c:val>
          <c:smooth val="0"/>
          <c:extLst xmlns:c16r2="http://schemas.microsoft.com/office/drawing/2015/06/chart">
            <c:ext xmlns:c16="http://schemas.microsoft.com/office/drawing/2014/chart" uri="{C3380CC4-5D6E-409C-BE32-E72D297353CC}">
              <c16:uniqueId val="{00000000-880B-4B54-B06E-CAA84465C7CD}"/>
            </c:ext>
          </c:extLst>
        </c:ser>
        <c:ser>
          <c:idx val="1"/>
          <c:order val="1"/>
          <c:tx>
            <c:strRef>
              <c:f>'Chart Data'!$C$157</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Data'!$D$153:$AX$153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Data'!$D$157:$AX$157</c:f>
              <c:numCache>
                <c:formatCode>_-* #,##0_-;_-* #,##0\-;_-* "-"??_-;_-@_-</c:formatCode>
                <c:ptCount val="38"/>
                <c:pt idx="0">
                  <c:v>1424.8118812397761</c:v>
                </c:pt>
                <c:pt idx="1">
                  <c:v>1477.3403974888831</c:v>
                </c:pt>
                <c:pt idx="2">
                  <c:v>1572.2366253894415</c:v>
                </c:pt>
                <c:pt idx="3">
                  <c:v>1554.2681341857974</c:v>
                </c:pt>
                <c:pt idx="4">
                  <c:v>1564.6641044047465</c:v>
                </c:pt>
                <c:pt idx="5">
                  <c:v>1609.5095257465216</c:v>
                </c:pt>
                <c:pt idx="6">
                  <c:v>1642.0221285820285</c:v>
                </c:pt>
                <c:pt idx="7">
                  <c:v>1848.6974863160772</c:v>
                </c:pt>
                <c:pt idx="8">
                  <c:v>1850.4196997818317</c:v>
                </c:pt>
                <c:pt idx="9">
                  <c:v>1864.4628029412283</c:v>
                </c:pt>
                <c:pt idx="10">
                  <c:v>1902.2244295213691</c:v>
                </c:pt>
                <c:pt idx="11">
                  <c:v>1938.8852731296533</c:v>
                </c:pt>
                <c:pt idx="12">
                  <c:v>2020.1138744107379</c:v>
                </c:pt>
                <c:pt idx="13">
                  <c:v>2064.9765758887047</c:v>
                </c:pt>
                <c:pt idx="14">
                  <c:v>2107.4239123852417</c:v>
                </c:pt>
                <c:pt idx="15">
                  <c:v>2110.7147368702549</c:v>
                </c:pt>
                <c:pt idx="16">
                  <c:v>2096.6788103231229</c:v>
                </c:pt>
                <c:pt idx="17">
                  <c:v>2160.1969485077934</c:v>
                </c:pt>
                <c:pt idx="18">
                  <c:v>2220.2372360771824</c:v>
                </c:pt>
                <c:pt idx="19">
                  <c:v>2225.586051419772</c:v>
                </c:pt>
                <c:pt idx="20">
                  <c:v>2157.135890847755</c:v>
                </c:pt>
                <c:pt idx="21">
                  <c:v>2258.527883349891</c:v>
                </c:pt>
                <c:pt idx="22">
                  <c:v>2282.2993817667475</c:v>
                </c:pt>
                <c:pt idx="23">
                  <c:v>2249.7468638885725</c:v>
                </c:pt>
                <c:pt idx="24">
                  <c:v>2261.0076589136352</c:v>
                </c:pt>
                <c:pt idx="25">
                  <c:v>2310.254784839718</c:v>
                </c:pt>
                <c:pt idx="26">
                  <c:v>2304.640807874187</c:v>
                </c:pt>
                <c:pt idx="27">
                  <c:v>2256.6891776303232</c:v>
                </c:pt>
                <c:pt idx="28">
                  <c:v>2029.4936092523985</c:v>
                </c:pt>
                <c:pt idx="29">
                  <c:v>2085.9943437492811</c:v>
                </c:pt>
                <c:pt idx="30">
                  <c:v>2091.5867465525466</c:v>
                </c:pt>
                <c:pt idx="31">
                  <c:v>2063.8999484831875</c:v>
                </c:pt>
                <c:pt idx="32">
                  <c:v>2103.1382180947958</c:v>
                </c:pt>
                <c:pt idx="33">
                  <c:v>2210.7701030230405</c:v>
                </c:pt>
                <c:pt idx="34">
                  <c:v>2200.2826356879573</c:v>
                </c:pt>
                <c:pt idx="35">
                  <c:v>2167.9587723034283</c:v>
                </c:pt>
                <c:pt idx="36">
                  <c:v>2233.5781079257963</c:v>
                </c:pt>
                <c:pt idx="37">
                  <c:v>1934.8996213196615</c:v>
                </c:pt>
              </c:numCache>
            </c:numRef>
          </c:val>
          <c:smooth val="0"/>
          <c:extLst xmlns:c16r2="http://schemas.microsoft.com/office/drawing/2015/06/chart">
            <c:ext xmlns:c16="http://schemas.microsoft.com/office/drawing/2014/chart" uri="{C3380CC4-5D6E-409C-BE32-E72D297353CC}">
              <c16:uniqueId val="{00000001-880B-4B54-B06E-CAA84465C7CD}"/>
            </c:ext>
          </c:extLst>
        </c:ser>
        <c:dLbls>
          <c:showLegendKey val="0"/>
          <c:showVal val="0"/>
          <c:showCatName val="0"/>
          <c:showSerName val="0"/>
          <c:showPercent val="0"/>
          <c:showBubbleSize val="0"/>
        </c:dLbls>
        <c:marker val="1"/>
        <c:smooth val="0"/>
        <c:axId val="141933184"/>
        <c:axId val="141935360"/>
      </c:lineChart>
      <c:catAx>
        <c:axId val="141933184"/>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35360"/>
        <c:crosses val="autoZero"/>
        <c:auto val="1"/>
        <c:lblAlgn val="ctr"/>
        <c:lblOffset val="100"/>
        <c:noMultiLvlLbl val="0"/>
      </c:catAx>
      <c:valAx>
        <c:axId val="141935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in million</a:t>
                </a:r>
                <a:r>
                  <a:rPr lang="ar-QA" sz="1000" b="0" i="0" baseline="0">
                    <a:effectLst/>
                  </a:rPr>
                  <a:t> </a:t>
                </a:r>
                <a:r>
                  <a:rPr lang="en-US" sz="1000" b="0" i="0" baseline="0">
                    <a:effectLst/>
                  </a:rPr>
                  <a:t>QR</a:t>
                </a:r>
                <a:endParaRPr lang="en-US" sz="1000">
                  <a:effectLst/>
                </a:endParaRPr>
              </a:p>
            </c:rich>
          </c:tx>
          <c:layout>
            <c:manualLayout>
              <c:xMode val="edge"/>
              <c:yMode val="edge"/>
              <c:x val="7.7845243655612646E-3"/>
              <c:y val="4.4210446174704236E-3"/>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33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115792543475915E-2"/>
          <c:y val="7.45341776917402E-2"/>
          <c:w val="0.91073021135515952"/>
          <c:h val="0.76651913435149599"/>
        </c:manualLayout>
      </c:layout>
      <c:lineChart>
        <c:grouping val="standard"/>
        <c:varyColors val="0"/>
        <c:ser>
          <c:idx val="0"/>
          <c:order val="0"/>
          <c:tx>
            <c:strRef>
              <c:f>'Chart Data'!$C$192</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Data'!$D$191:$AX$191</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Data'!$D$192:$AX$192</c:f>
              <c:numCache>
                <c:formatCode>_-* #,##0_-;_-* #,##0\-;_-* "-"??_-;_-@_-</c:formatCode>
                <c:ptCount val="38"/>
                <c:pt idx="0">
                  <c:v>58639.010754811869</c:v>
                </c:pt>
                <c:pt idx="1">
                  <c:v>62155.228596746034</c:v>
                </c:pt>
                <c:pt idx="2">
                  <c:v>64667.887926923082</c:v>
                </c:pt>
                <c:pt idx="3">
                  <c:v>66012.840393466584</c:v>
                </c:pt>
                <c:pt idx="4">
                  <c:v>67081.336706073853</c:v>
                </c:pt>
                <c:pt idx="5">
                  <c:v>69309.103230243141</c:v>
                </c:pt>
                <c:pt idx="6">
                  <c:v>72604.594073977962</c:v>
                </c:pt>
                <c:pt idx="7">
                  <c:v>76382.011721170027</c:v>
                </c:pt>
                <c:pt idx="8">
                  <c:v>76659.798331382</c:v>
                </c:pt>
                <c:pt idx="9">
                  <c:v>78033.446585498954</c:v>
                </c:pt>
                <c:pt idx="10">
                  <c:v>81008.300587400401</c:v>
                </c:pt>
                <c:pt idx="11">
                  <c:v>84636.541803926681</c:v>
                </c:pt>
                <c:pt idx="12">
                  <c:v>86312.629314052421</c:v>
                </c:pt>
                <c:pt idx="13">
                  <c:v>87187.125295581311</c:v>
                </c:pt>
                <c:pt idx="14">
                  <c:v>90982.033151617914</c:v>
                </c:pt>
                <c:pt idx="15">
                  <c:v>91986.041517665421</c:v>
                </c:pt>
                <c:pt idx="16">
                  <c:v>89218.256913905265</c:v>
                </c:pt>
                <c:pt idx="17">
                  <c:v>90447.833709580926</c:v>
                </c:pt>
                <c:pt idx="18">
                  <c:v>92994.679474765988</c:v>
                </c:pt>
                <c:pt idx="19">
                  <c:v>95031.334421201274</c:v>
                </c:pt>
                <c:pt idx="20">
                  <c:v>93804.661113921989</c:v>
                </c:pt>
                <c:pt idx="21">
                  <c:v>94761.923741267907</c:v>
                </c:pt>
                <c:pt idx="22">
                  <c:v>98570.535900601913</c:v>
                </c:pt>
                <c:pt idx="23">
                  <c:v>101184.47284916637</c:v>
                </c:pt>
                <c:pt idx="24">
                  <c:v>96364.032186393713</c:v>
                </c:pt>
                <c:pt idx="25">
                  <c:v>94231.125055423356</c:v>
                </c:pt>
                <c:pt idx="26">
                  <c:v>96099.127102230588</c:v>
                </c:pt>
                <c:pt idx="27">
                  <c:v>100301.3299970268</c:v>
                </c:pt>
                <c:pt idx="28">
                  <c:v>100451.37673878424</c:v>
                </c:pt>
                <c:pt idx="29">
                  <c:v>100003.84381069511</c:v>
                </c:pt>
                <c:pt idx="30">
                  <c:v>102019.03262899685</c:v>
                </c:pt>
                <c:pt idx="31">
                  <c:v>104667.30413284404</c:v>
                </c:pt>
                <c:pt idx="32">
                  <c:v>101338.65786168451</c:v>
                </c:pt>
                <c:pt idx="33">
                  <c:v>101165.65136772073</c:v>
                </c:pt>
                <c:pt idx="34">
                  <c:v>102900.85009195513</c:v>
                </c:pt>
                <c:pt idx="35">
                  <c:v>104840.87682166731</c:v>
                </c:pt>
                <c:pt idx="36">
                  <c:v>100325.45874477857</c:v>
                </c:pt>
                <c:pt idx="37">
                  <c:v>88229.495329639845</c:v>
                </c:pt>
              </c:numCache>
            </c:numRef>
          </c:val>
          <c:smooth val="0"/>
          <c:extLst xmlns:c16r2="http://schemas.microsoft.com/office/drawing/2015/06/chart">
            <c:ext xmlns:c16="http://schemas.microsoft.com/office/drawing/2014/chart" uri="{C3380CC4-5D6E-409C-BE32-E72D297353CC}">
              <c16:uniqueId val="{00000000-A42A-4F4F-ADB9-A3F64FC31E22}"/>
            </c:ext>
          </c:extLst>
        </c:ser>
        <c:ser>
          <c:idx val="1"/>
          <c:order val="1"/>
          <c:tx>
            <c:strRef>
              <c:f>'Chart Data'!$C$195</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Data'!$D$191:$AX$191</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Data'!$D$195:$AX$195</c:f>
              <c:numCache>
                <c:formatCode>_-* #,##0_-;_-* #,##0\-;_-* "-"??_-;_-@_-</c:formatCode>
                <c:ptCount val="38"/>
                <c:pt idx="0">
                  <c:v>63688.603900855131</c:v>
                </c:pt>
                <c:pt idx="1">
                  <c:v>64419.436266316377</c:v>
                </c:pt>
                <c:pt idx="2">
                  <c:v>67676.766793738119</c:v>
                </c:pt>
                <c:pt idx="3">
                  <c:v>66256.932992189919</c:v>
                </c:pt>
                <c:pt idx="4">
                  <c:v>68268.355467063608</c:v>
                </c:pt>
                <c:pt idx="5">
                  <c:v>68929.32392198866</c:v>
                </c:pt>
                <c:pt idx="6">
                  <c:v>72668.251305155107</c:v>
                </c:pt>
                <c:pt idx="7">
                  <c:v>74224.949503162745</c:v>
                </c:pt>
                <c:pt idx="8">
                  <c:v>75244.093147739113</c:v>
                </c:pt>
                <c:pt idx="9">
                  <c:v>76862.407061957681</c:v>
                </c:pt>
                <c:pt idx="10">
                  <c:v>80553.324240700676</c:v>
                </c:pt>
                <c:pt idx="11">
                  <c:v>82494.237728455701</c:v>
                </c:pt>
                <c:pt idx="12">
                  <c:v>83575.449799316761</c:v>
                </c:pt>
                <c:pt idx="13">
                  <c:v>84401.327058788491</c:v>
                </c:pt>
                <c:pt idx="14">
                  <c:v>89014.194718321989</c:v>
                </c:pt>
                <c:pt idx="15">
                  <c:v>91417.366564743556</c:v>
                </c:pt>
                <c:pt idx="16">
                  <c:v>90261.278270091614</c:v>
                </c:pt>
                <c:pt idx="17">
                  <c:v>92659.13802553901</c:v>
                </c:pt>
                <c:pt idx="18">
                  <c:v>97535.466406596053</c:v>
                </c:pt>
                <c:pt idx="19">
                  <c:v>99526.195635310491</c:v>
                </c:pt>
                <c:pt idx="20">
                  <c:v>96941.689621310259</c:v>
                </c:pt>
                <c:pt idx="21">
                  <c:v>98563.001382236165</c:v>
                </c:pt>
                <c:pt idx="22">
                  <c:v>102630.8359237941</c:v>
                </c:pt>
                <c:pt idx="23">
                  <c:v>104024.54468320892</c:v>
                </c:pt>
                <c:pt idx="24">
                  <c:v>97228.360827980738</c:v>
                </c:pt>
                <c:pt idx="25">
                  <c:v>96891.689490614546</c:v>
                </c:pt>
                <c:pt idx="26">
                  <c:v>101241.58261009802</c:v>
                </c:pt>
                <c:pt idx="27">
                  <c:v>102823.51124994202</c:v>
                </c:pt>
                <c:pt idx="28">
                  <c:v>99386.579642378492</c:v>
                </c:pt>
                <c:pt idx="29">
                  <c:v>99886.008003260678</c:v>
                </c:pt>
                <c:pt idx="30">
                  <c:v>103223.61867110645</c:v>
                </c:pt>
                <c:pt idx="31">
                  <c:v>104645.35099457474</c:v>
                </c:pt>
                <c:pt idx="32">
                  <c:v>101717.41633505879</c:v>
                </c:pt>
                <c:pt idx="33">
                  <c:v>101863.04440864947</c:v>
                </c:pt>
                <c:pt idx="34">
                  <c:v>106279.84698125668</c:v>
                </c:pt>
                <c:pt idx="35">
                  <c:v>107241.01992973725</c:v>
                </c:pt>
                <c:pt idx="36">
                  <c:v>101644.50989369836</c:v>
                </c:pt>
                <c:pt idx="37">
                  <c:v>92595.325119202083</c:v>
                </c:pt>
              </c:numCache>
            </c:numRef>
          </c:val>
          <c:smooth val="0"/>
          <c:extLst xmlns:c16r2="http://schemas.microsoft.com/office/drawing/2015/06/chart">
            <c:ext xmlns:c16="http://schemas.microsoft.com/office/drawing/2014/chart" uri="{C3380CC4-5D6E-409C-BE32-E72D297353CC}">
              <c16:uniqueId val="{00000001-A42A-4F4F-ADB9-A3F64FC31E22}"/>
            </c:ext>
          </c:extLst>
        </c:ser>
        <c:dLbls>
          <c:showLegendKey val="0"/>
          <c:showVal val="0"/>
          <c:showCatName val="0"/>
          <c:showSerName val="0"/>
          <c:showPercent val="0"/>
          <c:showBubbleSize val="0"/>
        </c:dLbls>
        <c:marker val="1"/>
        <c:smooth val="0"/>
        <c:axId val="139884032"/>
        <c:axId val="139885952"/>
      </c:lineChart>
      <c:catAx>
        <c:axId val="139884032"/>
        <c:scaling>
          <c:orientation val="minMax"/>
        </c:scaling>
        <c:delete val="0"/>
        <c:axPos val="b"/>
        <c:majorGridlines>
          <c:spPr>
            <a:ln>
              <a:solidFill>
                <a:schemeClr val="bg1">
                  <a:lumMod val="85000"/>
                </a:schemeClr>
              </a:solidFill>
            </a:ln>
          </c:spPr>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885952"/>
        <c:crosses val="autoZero"/>
        <c:auto val="1"/>
        <c:lblAlgn val="ctr"/>
        <c:lblOffset val="100"/>
        <c:noMultiLvlLbl val="0"/>
      </c:catAx>
      <c:valAx>
        <c:axId val="139885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0" i="0" baseline="0">
                    <a:effectLst/>
                  </a:rPr>
                  <a:t>in million</a:t>
                </a:r>
                <a:r>
                  <a:rPr lang="ar-QA" sz="1000" b="0" i="0" baseline="0">
                    <a:effectLst/>
                  </a:rPr>
                  <a:t> </a:t>
                </a:r>
                <a:r>
                  <a:rPr lang="en-US" sz="1000" b="0" i="0" u="none" strike="noStrike" baseline="0">
                    <a:effectLst/>
                  </a:rPr>
                  <a:t>QR</a:t>
                </a:r>
                <a:endParaRPr lang="en-US" sz="1000">
                  <a:effectLst/>
                </a:endParaRPr>
              </a:p>
            </c:rich>
          </c:tx>
          <c:layout>
            <c:manualLayout>
              <c:xMode val="edge"/>
              <c:yMode val="edge"/>
              <c:x val="6.2378167641325534E-3"/>
              <c:y val="1.1685933103130175E-2"/>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884032"/>
        <c:crosses val="autoZero"/>
        <c:crossBetween val="between"/>
      </c:valAx>
      <c:spPr>
        <a:noFill/>
        <a:ln>
          <a:noFill/>
        </a:ln>
        <a:effectLst/>
      </c:spPr>
    </c:plotArea>
    <c:legend>
      <c:legendPos val="b"/>
      <c:layout>
        <c:manualLayout>
          <c:xMode val="edge"/>
          <c:yMode val="edge"/>
          <c:x val="0.27216199719221146"/>
          <c:y val="0.93695442708333332"/>
          <c:w val="0.53319526338277479"/>
          <c:h val="4.6509114583333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998585300611361E-2"/>
          <c:y val="6.0608940972222219E-2"/>
          <c:w val="0.90887546109515382"/>
          <c:h val="0.79664040798611113"/>
        </c:manualLayout>
      </c:layout>
      <c:barChart>
        <c:barDir val="col"/>
        <c:grouping val="clustered"/>
        <c:varyColors val="0"/>
        <c:ser>
          <c:idx val="1"/>
          <c:order val="0"/>
          <c:tx>
            <c:strRef>
              <c:f>'Chart Data'!$C$160</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Data'!$D$153:$AX$153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Data'!$D$160:$AX$160</c:f>
              <c:numCache>
                <c:formatCode>_(* #,##0.00_);_(* \(#,##0.00\);_(* "-"??_);_(@_)</c:formatCode>
                <c:ptCount val="38"/>
                <c:pt idx="0">
                  <c:v>0.79690413923140146</c:v>
                </c:pt>
                <c:pt idx="1">
                  <c:v>0.75146419563769162</c:v>
                </c:pt>
                <c:pt idx="2">
                  <c:v>0.7831519813132829</c:v>
                </c:pt>
                <c:pt idx="3">
                  <c:v>0.88704832601755979</c:v>
                </c:pt>
                <c:pt idx="4">
                  <c:v>0.81761964079024796</c:v>
                </c:pt>
                <c:pt idx="5">
                  <c:v>0.85702967632304305</c:v>
                </c:pt>
                <c:pt idx="6">
                  <c:v>0.86937008686372219</c:v>
                </c:pt>
                <c:pt idx="7">
                  <c:v>0.939956817234185</c:v>
                </c:pt>
                <c:pt idx="8">
                  <c:v>0.9031185620279143</c:v>
                </c:pt>
                <c:pt idx="9">
                  <c:v>0.97192008772632632</c:v>
                </c:pt>
                <c:pt idx="10">
                  <c:v>0.97568870849933498</c:v>
                </c:pt>
                <c:pt idx="11">
                  <c:v>0.97476495982098832</c:v>
                </c:pt>
                <c:pt idx="12">
                  <c:v>0.95034769689084264</c:v>
                </c:pt>
                <c:pt idx="13">
                  <c:v>1.0102376629849059</c:v>
                </c:pt>
                <c:pt idx="14">
                  <c:v>1.0323307283904999</c:v>
                </c:pt>
                <c:pt idx="15">
                  <c:v>1.116597755870552</c:v>
                </c:pt>
                <c:pt idx="16">
                  <c:v>1.2757074666064965</c:v>
                </c:pt>
                <c:pt idx="17">
                  <c:v>1.3451447169954174</c:v>
                </c:pt>
                <c:pt idx="18">
                  <c:v>1.4188887199031879</c:v>
                </c:pt>
                <c:pt idx="19">
                  <c:v>1.4849082011116672</c:v>
                </c:pt>
                <c:pt idx="20">
                  <c:v>1.5409309729333025</c:v>
                </c:pt>
                <c:pt idx="21">
                  <c:v>1.5695036756468272</c:v>
                </c:pt>
                <c:pt idx="22">
                  <c:v>1.540245684135289</c:v>
                </c:pt>
                <c:pt idx="23">
                  <c:v>1.4844295511226397</c:v>
                </c:pt>
                <c:pt idx="24">
                  <c:v>1.4848697792756609</c:v>
                </c:pt>
                <c:pt idx="25">
                  <c:v>1.5898626299013543</c:v>
                </c:pt>
                <c:pt idx="26">
                  <c:v>1.5499669141799055</c:v>
                </c:pt>
                <c:pt idx="27">
                  <c:v>1.4327240472129692</c:v>
                </c:pt>
                <c:pt idx="28">
                  <c:v>1.2526038916788018</c:v>
                </c:pt>
                <c:pt idx="29">
                  <c:v>1.2684472432582621</c:v>
                </c:pt>
                <c:pt idx="30">
                  <c:v>1.2247713239910418</c:v>
                </c:pt>
                <c:pt idx="31">
                  <c:v>1.2142363776489664</c:v>
                </c:pt>
                <c:pt idx="32">
                  <c:v>1.3143857201709832</c:v>
                </c:pt>
                <c:pt idx="33">
                  <c:v>1.4103712487872857</c:v>
                </c:pt>
                <c:pt idx="34">
                  <c:v>1.4047100687077567</c:v>
                </c:pt>
                <c:pt idx="35">
                  <c:v>1.373648064910582</c:v>
                </c:pt>
                <c:pt idx="36">
                  <c:v>1.4902373006715668</c:v>
                </c:pt>
                <c:pt idx="37">
                  <c:v>1.6878964110922798</c:v>
                </c:pt>
              </c:numCache>
            </c:numRef>
          </c:val>
          <c:extLst xmlns:c16r2="http://schemas.microsoft.com/office/drawing/2015/06/chart">
            <c:ext xmlns:c16="http://schemas.microsoft.com/office/drawing/2014/chart" uri="{C3380CC4-5D6E-409C-BE32-E72D297353CC}">
              <c16:uniqueId val="{00000001-880B-4B54-B06E-CAA84465C7CD}"/>
            </c:ext>
          </c:extLst>
        </c:ser>
        <c:dLbls>
          <c:showLegendKey val="0"/>
          <c:showVal val="0"/>
          <c:showCatName val="0"/>
          <c:showSerName val="0"/>
          <c:showPercent val="0"/>
          <c:showBubbleSize val="0"/>
        </c:dLbls>
        <c:gapWidth val="150"/>
        <c:axId val="142034432"/>
        <c:axId val="142035968"/>
      </c:barChart>
      <c:catAx>
        <c:axId val="142034432"/>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035968"/>
        <c:crosses val="autoZero"/>
        <c:auto val="1"/>
        <c:lblAlgn val="ctr"/>
        <c:lblOffset val="100"/>
        <c:noMultiLvlLbl val="0"/>
      </c:catAx>
      <c:valAx>
        <c:axId val="142035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a:t>
                </a:r>
                <a:endParaRPr lang="en-US" sz="1000">
                  <a:effectLst/>
                </a:endParaRPr>
              </a:p>
            </c:rich>
          </c:tx>
          <c:layout>
            <c:manualLayout>
              <c:xMode val="edge"/>
              <c:yMode val="edge"/>
              <c:x val="7.7845243655612646E-3"/>
              <c:y val="4.4210446174704236E-3"/>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034432"/>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767691853965979E-2"/>
          <c:y val="6.4850843060959798E-2"/>
          <c:w val="0.90705822750948406"/>
          <c:h val="0.78578878029351384"/>
        </c:manualLayout>
      </c:layout>
      <c:lineChart>
        <c:grouping val="standard"/>
        <c:varyColors val="0"/>
        <c:ser>
          <c:idx val="0"/>
          <c:order val="0"/>
          <c:tx>
            <c:strRef>
              <c:f>'Chart Data'!$C$164</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Data'!$D$163:$AX$163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Data'!$D$164:$AX$164</c:f>
              <c:numCache>
                <c:formatCode>_-* #,##0_-;_-* #,##0\-;_-* "-"??_-;_-@_-</c:formatCode>
                <c:ptCount val="38"/>
                <c:pt idx="0">
                  <c:v>489.70774332504914</c:v>
                </c:pt>
                <c:pt idx="1">
                  <c:v>490.98021564222375</c:v>
                </c:pt>
                <c:pt idx="2">
                  <c:v>483.97820963008826</c:v>
                </c:pt>
                <c:pt idx="3">
                  <c:v>547.33383140263891</c:v>
                </c:pt>
                <c:pt idx="4">
                  <c:v>549.77152453080771</c:v>
                </c:pt>
                <c:pt idx="5">
                  <c:v>569.96028558560158</c:v>
                </c:pt>
                <c:pt idx="6">
                  <c:v>591.76429692513238</c:v>
                </c:pt>
                <c:pt idx="7">
                  <c:v>609.09159649981689</c:v>
                </c:pt>
                <c:pt idx="8">
                  <c:v>655.84235872252623</c:v>
                </c:pt>
                <c:pt idx="9">
                  <c:v>660.45851155590651</c:v>
                </c:pt>
                <c:pt idx="10">
                  <c:v>670.51800481876012</c:v>
                </c:pt>
                <c:pt idx="11">
                  <c:v>732.86348146523005</c:v>
                </c:pt>
                <c:pt idx="12">
                  <c:v>789.69978413779359</c:v>
                </c:pt>
                <c:pt idx="13">
                  <c:v>814.21325304612151</c:v>
                </c:pt>
                <c:pt idx="14">
                  <c:v>778.80666259699012</c:v>
                </c:pt>
                <c:pt idx="15">
                  <c:v>842.35328559613549</c:v>
                </c:pt>
                <c:pt idx="16">
                  <c:v>858.40954799647386</c:v>
                </c:pt>
                <c:pt idx="17">
                  <c:v>873.86263778707882</c:v>
                </c:pt>
                <c:pt idx="18">
                  <c:v>839.01696612884541</c:v>
                </c:pt>
                <c:pt idx="19">
                  <c:v>901.8015385443905</c:v>
                </c:pt>
                <c:pt idx="20">
                  <c:v>945.98669755907633</c:v>
                </c:pt>
                <c:pt idx="21">
                  <c:v>948.98961152008167</c:v>
                </c:pt>
                <c:pt idx="22">
                  <c:v>927.25064542357609</c:v>
                </c:pt>
                <c:pt idx="23">
                  <c:v>994.46255636414037</c:v>
                </c:pt>
                <c:pt idx="24">
                  <c:v>1017.6467778599766</c:v>
                </c:pt>
                <c:pt idx="25">
                  <c:v>1001.4684821287141</c:v>
                </c:pt>
                <c:pt idx="26">
                  <c:v>961.9383827652955</c:v>
                </c:pt>
                <c:pt idx="27">
                  <c:v>1025.4089639289273</c:v>
                </c:pt>
                <c:pt idx="28">
                  <c:v>1054.3063720285529</c:v>
                </c:pt>
                <c:pt idx="29">
                  <c:v>1032.3591171593569</c:v>
                </c:pt>
                <c:pt idx="30">
                  <c:v>1012.2746547155216</c:v>
                </c:pt>
                <c:pt idx="31">
                  <c:v>1073.2169448202555</c:v>
                </c:pt>
                <c:pt idx="32">
                  <c:v>1117.5724064058068</c:v>
                </c:pt>
                <c:pt idx="33">
                  <c:v>1080.8213357919749</c:v>
                </c:pt>
                <c:pt idx="34">
                  <c:v>1055.6050639244759</c:v>
                </c:pt>
                <c:pt idx="35">
                  <c:v>1093.7441534186321</c:v>
                </c:pt>
                <c:pt idx="36">
                  <c:v>1127.3654368769135</c:v>
                </c:pt>
                <c:pt idx="37">
                  <c:v>959.51971784132274</c:v>
                </c:pt>
              </c:numCache>
            </c:numRef>
          </c:val>
          <c:smooth val="0"/>
          <c:extLst xmlns:c16r2="http://schemas.microsoft.com/office/drawing/2015/06/chart">
            <c:ext xmlns:c16="http://schemas.microsoft.com/office/drawing/2014/chart" uri="{C3380CC4-5D6E-409C-BE32-E72D297353CC}">
              <c16:uniqueId val="{00000000-E00D-44D5-B017-227BD8545163}"/>
            </c:ext>
          </c:extLst>
        </c:ser>
        <c:ser>
          <c:idx val="1"/>
          <c:order val="1"/>
          <c:tx>
            <c:strRef>
              <c:f>'Chart Data'!$C$167</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Data'!$D$163:$AX$163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Data'!$D$167:$AX$167</c:f>
              <c:numCache>
                <c:formatCode>_-* #,##0_-;_-* #,##0\-;_-* "-"??_-;_-@_-</c:formatCode>
                <c:ptCount val="38"/>
                <c:pt idx="0">
                  <c:v>668.42563026519258</c:v>
                </c:pt>
                <c:pt idx="1">
                  <c:v>658.38681895492391</c:v>
                </c:pt>
                <c:pt idx="2">
                  <c:v>633.23058888719777</c:v>
                </c:pt>
                <c:pt idx="3">
                  <c:v>668.93959768489538</c:v>
                </c:pt>
                <c:pt idx="4">
                  <c:v>700.51005470796952</c:v>
                </c:pt>
                <c:pt idx="5">
                  <c:v>696.37573403239469</c:v>
                </c:pt>
                <c:pt idx="6">
                  <c:v>684.14232892295308</c:v>
                </c:pt>
                <c:pt idx="7">
                  <c:v>706.1326488287433</c:v>
                </c:pt>
                <c:pt idx="8">
                  <c:v>759.66913212558245</c:v>
                </c:pt>
                <c:pt idx="9">
                  <c:v>764.19096912852331</c:v>
                </c:pt>
                <c:pt idx="10">
                  <c:v>754.01681192621197</c:v>
                </c:pt>
                <c:pt idx="11">
                  <c:v>796.61517557523473</c:v>
                </c:pt>
                <c:pt idx="12">
                  <c:v>828.57439998829057</c:v>
                </c:pt>
                <c:pt idx="13">
                  <c:v>838.63517376965194</c:v>
                </c:pt>
                <c:pt idx="14">
                  <c:v>818.07519072822106</c:v>
                </c:pt>
                <c:pt idx="15">
                  <c:v>872.57591255236025</c:v>
                </c:pt>
                <c:pt idx="16">
                  <c:v>911.50496109970254</c:v>
                </c:pt>
                <c:pt idx="17">
                  <c:v>905.72638960662425</c:v>
                </c:pt>
                <c:pt idx="18">
                  <c:v>893.69424988462083</c:v>
                </c:pt>
                <c:pt idx="19">
                  <c:v>947.27090566651748</c:v>
                </c:pt>
                <c:pt idx="20">
                  <c:v>989.44055546721916</c:v>
                </c:pt>
                <c:pt idx="21">
                  <c:v>977.77624779194127</c:v>
                </c:pt>
                <c:pt idx="22">
                  <c:v>963.15620395202961</c:v>
                </c:pt>
                <c:pt idx="23">
                  <c:v>1018.5801773583048</c:v>
                </c:pt>
                <c:pt idx="24">
                  <c:v>1043.9251774242307</c:v>
                </c:pt>
                <c:pt idx="25">
                  <c:v>1015.9944124769924</c:v>
                </c:pt>
                <c:pt idx="26">
                  <c:v>999.00533645161852</c:v>
                </c:pt>
                <c:pt idx="27">
                  <c:v>1037.5697412637551</c:v>
                </c:pt>
                <c:pt idx="28">
                  <c:v>1059.2019097326813</c:v>
                </c:pt>
                <c:pt idx="29">
                  <c:v>1041.7649462071654</c:v>
                </c:pt>
                <c:pt idx="30">
                  <c:v>1010.9186890190319</c:v>
                </c:pt>
                <c:pt idx="31">
                  <c:v>1060.271543764808</c:v>
                </c:pt>
                <c:pt idx="32">
                  <c:v>1094.8845374796435</c:v>
                </c:pt>
                <c:pt idx="33">
                  <c:v>1058.8795513863345</c:v>
                </c:pt>
                <c:pt idx="34">
                  <c:v>1031.7551337072905</c:v>
                </c:pt>
                <c:pt idx="35">
                  <c:v>1065.3286782853793</c:v>
                </c:pt>
                <c:pt idx="36">
                  <c:v>1101.588271327842</c:v>
                </c:pt>
                <c:pt idx="37">
                  <c:v>938.31382538756361</c:v>
                </c:pt>
              </c:numCache>
            </c:numRef>
          </c:val>
          <c:smooth val="0"/>
          <c:extLst xmlns:c16r2="http://schemas.microsoft.com/office/drawing/2015/06/chart">
            <c:ext xmlns:c16="http://schemas.microsoft.com/office/drawing/2014/chart" uri="{C3380CC4-5D6E-409C-BE32-E72D297353CC}">
              <c16:uniqueId val="{00000001-E00D-44D5-B017-227BD8545163}"/>
            </c:ext>
          </c:extLst>
        </c:ser>
        <c:dLbls>
          <c:showLegendKey val="0"/>
          <c:showVal val="0"/>
          <c:showCatName val="0"/>
          <c:showSerName val="0"/>
          <c:showPercent val="0"/>
          <c:showBubbleSize val="0"/>
        </c:dLbls>
        <c:marker val="1"/>
        <c:smooth val="0"/>
        <c:axId val="142721792"/>
        <c:axId val="142723712"/>
      </c:lineChart>
      <c:catAx>
        <c:axId val="142721792"/>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723712"/>
        <c:crosses val="autoZero"/>
        <c:auto val="1"/>
        <c:lblAlgn val="ctr"/>
        <c:lblOffset val="100"/>
        <c:noMultiLvlLbl val="0"/>
      </c:catAx>
      <c:valAx>
        <c:axId val="142723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in million</a:t>
                </a:r>
                <a:r>
                  <a:rPr lang="ar-QA" sz="1000" b="0" i="0" baseline="0">
                    <a:effectLst/>
                  </a:rPr>
                  <a:t> </a:t>
                </a:r>
                <a:r>
                  <a:rPr lang="en-US" sz="1000" b="0" i="0" baseline="0">
                    <a:effectLst/>
                  </a:rPr>
                  <a:t>QR</a:t>
                </a:r>
                <a:endParaRPr lang="en-US" sz="1000">
                  <a:effectLst/>
                </a:endParaRPr>
              </a:p>
            </c:rich>
          </c:tx>
          <c:layout>
            <c:manualLayout>
              <c:xMode val="edge"/>
              <c:yMode val="edge"/>
              <c:x val="7.8064002893408462E-3"/>
              <c:y val="1.0008476566888294E-2"/>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721792"/>
        <c:crosses val="autoZero"/>
        <c:crossBetween val="between"/>
      </c:valAx>
      <c:spPr>
        <a:noFill/>
        <a:ln>
          <a:noFill/>
        </a:ln>
        <a:effectLst/>
      </c:spPr>
    </c:plotArea>
    <c:legend>
      <c:legendPos val="b"/>
      <c:layout>
        <c:manualLayout>
          <c:xMode val="edge"/>
          <c:yMode val="edge"/>
          <c:x val="0.26869543598785139"/>
          <c:y val="0.93393467693794596"/>
          <c:w val="0.45887729703328511"/>
          <c:h val="4.6509114583333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767691853965979E-2"/>
          <c:y val="6.4850843060959798E-2"/>
          <c:w val="0.90705822750948406"/>
          <c:h val="0.78578878029351384"/>
        </c:manualLayout>
      </c:layout>
      <c:barChart>
        <c:barDir val="col"/>
        <c:grouping val="clustered"/>
        <c:varyColors val="0"/>
        <c:ser>
          <c:idx val="1"/>
          <c:order val="0"/>
          <c:tx>
            <c:strRef>
              <c:f>'Chart Data'!$C$170</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Data'!$D$163:$AW$163</c:f>
              <c:strCache>
                <c:ptCount val="37"/>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strCache>
            </c:strRef>
          </c:cat>
          <c:val>
            <c:numRef>
              <c:f>'Chart Data'!$D$170:$AW$170</c:f>
              <c:numCache>
                <c:formatCode>_(* #,##0.00_);_(* \(#,##0.00\);_(* "-"??_);_(@_)</c:formatCode>
                <c:ptCount val="37"/>
                <c:pt idx="0">
                  <c:v>0.35383182510805417</c:v>
                </c:pt>
                <c:pt idx="1">
                  <c:v>0.32071394493305344</c:v>
                </c:pt>
                <c:pt idx="2">
                  <c:v>0.3034582806467031</c:v>
                </c:pt>
                <c:pt idx="3">
                  <c:v>0.34267608064469385</c:v>
                </c:pt>
                <c:pt idx="4">
                  <c:v>0.32323702204720295</c:v>
                </c:pt>
                <c:pt idx="5">
                  <c:v>0.3421300912852383</c:v>
                </c:pt>
                <c:pt idx="6">
                  <c:v>0.35016286711654482</c:v>
                </c:pt>
                <c:pt idx="7">
                  <c:v>0.34924516896863966</c:v>
                </c:pt>
                <c:pt idx="8">
                  <c:v>0.35568814168860913</c:v>
                </c:pt>
                <c:pt idx="9">
                  <c:v>0.37827542078107668</c:v>
                </c:pt>
                <c:pt idx="10">
                  <c:v>0.37242544983895182</c:v>
                </c:pt>
                <c:pt idx="11">
                  <c:v>0.3975530029072743</c:v>
                </c:pt>
                <c:pt idx="12">
                  <c:v>0.40108048334399349</c:v>
                </c:pt>
                <c:pt idx="13">
                  <c:v>0.42998925167170404</c:v>
                </c:pt>
                <c:pt idx="14">
                  <c:v>0.41249471065761484</c:v>
                </c:pt>
                <c:pt idx="15">
                  <c:v>0.47968979555642965</c:v>
                </c:pt>
                <c:pt idx="16">
                  <c:v>0.56364440931983906</c:v>
                </c:pt>
                <c:pt idx="17">
                  <c:v>0.5870566309857651</c:v>
                </c:pt>
                <c:pt idx="18">
                  <c:v>0.57485101447910836</c:v>
                </c:pt>
                <c:pt idx="19">
                  <c:v>0.63673769840467298</c:v>
                </c:pt>
                <c:pt idx="20">
                  <c:v>0.72272502440583397</c:v>
                </c:pt>
                <c:pt idx="21">
                  <c:v>0.70655424214245521</c:v>
                </c:pt>
                <c:pt idx="22">
                  <c:v>0.65726510833573226</c:v>
                </c:pt>
                <c:pt idx="23">
                  <c:v>0.68102665226961778</c:v>
                </c:pt>
                <c:pt idx="24">
                  <c:v>0.69708244104860795</c:v>
                </c:pt>
                <c:pt idx="25">
                  <c:v>0.71039445696129422</c:v>
                </c:pt>
                <c:pt idx="26">
                  <c:v>0.66529423146313904</c:v>
                </c:pt>
                <c:pt idx="27">
                  <c:v>0.66218543487109094</c:v>
                </c:pt>
                <c:pt idx="28">
                  <c:v>0.65831712965140154</c:v>
                </c:pt>
                <c:pt idx="29">
                  <c:v>0.63350956073879883</c:v>
                </c:pt>
                <c:pt idx="30">
                  <c:v>0.58881628477974202</c:v>
                </c:pt>
                <c:pt idx="31">
                  <c:v>0.62283402703471613</c:v>
                </c:pt>
                <c:pt idx="32">
                  <c:v>0.68686475368152222</c:v>
                </c:pt>
                <c:pt idx="33">
                  <c:v>0.68346194011931694</c:v>
                </c:pt>
                <c:pt idx="34">
                  <c:v>0.66159509354749768</c:v>
                </c:pt>
                <c:pt idx="35">
                  <c:v>0.68509474520515246</c:v>
                </c:pt>
                <c:pt idx="36">
                  <c:v>0.74088785317365813</c:v>
                </c:pt>
              </c:numCache>
            </c:numRef>
          </c:val>
          <c:extLst xmlns:c16r2="http://schemas.microsoft.com/office/drawing/2015/06/chart">
            <c:ext xmlns:c16="http://schemas.microsoft.com/office/drawing/2014/chart" uri="{C3380CC4-5D6E-409C-BE32-E72D297353CC}">
              <c16:uniqueId val="{00000001-E00D-44D5-B017-227BD8545163}"/>
            </c:ext>
          </c:extLst>
        </c:ser>
        <c:dLbls>
          <c:showLegendKey val="0"/>
          <c:showVal val="0"/>
          <c:showCatName val="0"/>
          <c:showSerName val="0"/>
          <c:showPercent val="0"/>
          <c:showBubbleSize val="0"/>
        </c:dLbls>
        <c:gapWidth val="150"/>
        <c:axId val="142752768"/>
        <c:axId val="142762752"/>
      </c:barChart>
      <c:catAx>
        <c:axId val="142752768"/>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762752"/>
        <c:crosses val="autoZero"/>
        <c:auto val="1"/>
        <c:lblAlgn val="ctr"/>
        <c:lblOffset val="100"/>
        <c:noMultiLvlLbl val="0"/>
      </c:catAx>
      <c:valAx>
        <c:axId val="142762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1000"/>
                </a:pPr>
                <a:r>
                  <a:rPr lang="en-US" sz="1000" b="0" i="0" baseline="0">
                    <a:effectLst/>
                  </a:rPr>
                  <a:t>%</a:t>
                </a:r>
                <a:endParaRPr lang="en-US" sz="1000">
                  <a:effectLst/>
                </a:endParaRPr>
              </a:p>
            </c:rich>
          </c:tx>
          <c:layout>
            <c:manualLayout>
              <c:xMode val="edge"/>
              <c:yMode val="edge"/>
              <c:x val="3.5942435683230099E-2"/>
              <c:y val="1.0008476566888283E-2"/>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752768"/>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535172233905553E-2"/>
          <c:y val="0.13078955656858682"/>
          <c:w val="0.46428770316753887"/>
          <c:h val="0.78684547589446052"/>
        </c:manualLayout>
      </c:layout>
      <c:pieChart>
        <c:varyColors val="1"/>
        <c:ser>
          <c:idx val="0"/>
          <c:order val="0"/>
          <c:dLbls>
            <c:numFmt formatCode="0.0%" sourceLinked="0"/>
            <c:spPr>
              <a:noFill/>
              <a:ln>
                <a:noFill/>
              </a:ln>
              <a:effectLst/>
            </c:spPr>
            <c:txPr>
              <a:bodyPr/>
              <a:lstStyle/>
              <a:p>
                <a:pPr>
                  <a:defRPr b="1">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'T 3'!$B$17:$B$20</c:f>
              <c:strCache>
                <c:ptCount val="4"/>
                <c:pt idx="0">
                  <c:v>الإنفاق الاستهلاكي النهائي للأسر المعيشية
Household Final Consumption Expenditure</c:v>
                </c:pt>
                <c:pt idx="1">
                  <c:v>الإنفاق الاستهلاكي النهائي للحكومة
Government Final Consumption Expenditure</c:v>
                </c:pt>
                <c:pt idx="2">
                  <c:v>إجمالي تكوين رأس المال
Gross Capital Formation </c:v>
                </c:pt>
                <c:pt idx="3">
                  <c:v>صافي الصادرات
Net Exports </c:v>
                </c:pt>
              </c:strCache>
            </c:strRef>
          </c:cat>
          <c:val>
            <c:numRef>
              <c:f>'T 3'!$C$17:$C$20</c:f>
              <c:numCache>
                <c:formatCode>#,##0</c:formatCode>
                <c:ptCount val="4"/>
                <c:pt idx="0">
                  <c:v>32102.334641960562</c:v>
                </c:pt>
                <c:pt idx="1">
                  <c:v>31770.441316910932</c:v>
                </c:pt>
                <c:pt idx="2">
                  <c:v>51610.565520458942</c:v>
                </c:pt>
                <c:pt idx="3">
                  <c:v>1108</c:v>
                </c:pt>
              </c:numCache>
            </c:numRef>
          </c:val>
          <c:extLst xmlns:c16r2="http://schemas.microsoft.com/office/drawing/2015/06/chart">
            <c:ext xmlns:c16="http://schemas.microsoft.com/office/drawing/2014/chart" uri="{C3380CC4-5D6E-409C-BE32-E72D297353CC}">
              <c16:uniqueId val="{00000000-F084-421C-B7B7-E47D375CD51D}"/>
            </c:ext>
          </c:extLst>
        </c:ser>
        <c:dLbls>
          <c:showLegendKey val="0"/>
          <c:showVal val="0"/>
          <c:showCatName val="0"/>
          <c:showSerName val="0"/>
          <c:showPercent val="0"/>
          <c:showBubbleSize val="0"/>
          <c:showLeaderLines val="1"/>
        </c:dLbls>
        <c:firstSliceAng val="0"/>
      </c:pieChart>
    </c:plotArea>
    <c:legend>
      <c:legendPos val="b"/>
      <c:layout>
        <c:manualLayout>
          <c:xMode val="edge"/>
          <c:yMode val="edge"/>
          <c:x val="0.61405467794786517"/>
          <c:y val="8.2345075286641797E-2"/>
          <c:w val="0.35822591741249737"/>
          <c:h val="0.8194093106782705"/>
        </c:manualLayout>
      </c:layout>
      <c:overlay val="0"/>
      <c:txPr>
        <a:bodyPr rot="0" vert="horz"/>
        <a:lstStyle/>
        <a:p>
          <a:pPr>
            <a:defRPr sz="1000"/>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'Chart Data'!$C$224</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Data'!$N$220:$AX$220</c:f>
              <c:strCache>
                <c:ptCount val="30"/>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strCache>
            </c:strRef>
          </c:cat>
          <c:val>
            <c:numRef>
              <c:f>'Chart Data'!$N$224:$AX$224</c:f>
              <c:numCache>
                <c:formatCode>_(* #,##0.00_);_(* \(#,##0.00\);_(* "-"??_);_(@_)</c:formatCode>
                <c:ptCount val="30"/>
                <c:pt idx="0">
                  <c:v>13.770244605510673</c:v>
                </c:pt>
                <c:pt idx="1">
                  <c:v>15.071162505376453</c:v>
                </c:pt>
                <c:pt idx="2">
                  <c:v>14.544637798624754</c:v>
                </c:pt>
                <c:pt idx="3">
                  <c:v>14.896081296120345</c:v>
                </c:pt>
                <c:pt idx="4">
                  <c:v>14.69313367671784</c:v>
                </c:pt>
                <c:pt idx="5">
                  <c:v>15.447670013089414</c:v>
                </c:pt>
                <c:pt idx="6">
                  <c:v>15.567517917542773</c:v>
                </c:pt>
                <c:pt idx="7">
                  <c:v>17.589346089466716</c:v>
                </c:pt>
                <c:pt idx="8">
                  <c:v>21.141927081915576</c:v>
                </c:pt>
                <c:pt idx="9">
                  <c:v>21.828321953005862</c:v>
                </c:pt>
                <c:pt idx="10">
                  <c:v>22.455969114292174</c:v>
                </c:pt>
                <c:pt idx="11">
                  <c:v>23.839548213864614</c:v>
                </c:pt>
                <c:pt idx="12">
                  <c:v>27.07069569871609</c:v>
                </c:pt>
                <c:pt idx="13">
                  <c:v>26.253653633930462</c:v>
                </c:pt>
                <c:pt idx="14">
                  <c:v>24.511430129172631</c:v>
                </c:pt>
                <c:pt idx="15">
                  <c:v>25.13731915655152</c:v>
                </c:pt>
                <c:pt idx="16">
                  <c:v>25.613616284224406</c:v>
                </c:pt>
                <c:pt idx="17">
                  <c:v>26.704166237871458</c:v>
                </c:pt>
                <c:pt idx="18">
                  <c:v>25.205619313800661</c:v>
                </c:pt>
                <c:pt idx="19">
                  <c:v>24.544821419361277</c:v>
                </c:pt>
                <c:pt idx="20">
                  <c:v>24.016361861500968</c:v>
                </c:pt>
                <c:pt idx="21">
                  <c:v>23.453780158953073</c:v>
                </c:pt>
                <c:pt idx="22">
                  <c:v>21.786744786283514</c:v>
                </c:pt>
                <c:pt idx="23">
                  <c:v>22.893362124950592</c:v>
                </c:pt>
                <c:pt idx="24">
                  <c:v>24.466919707512456</c:v>
                </c:pt>
                <c:pt idx="25">
                  <c:v>24.615175521425684</c:v>
                </c:pt>
                <c:pt idx="26">
                  <c:v>24.544563805243929</c:v>
                </c:pt>
                <c:pt idx="27">
                  <c:v>24.476215041529407</c:v>
                </c:pt>
                <c:pt idx="28">
                  <c:v>26.17388227623109</c:v>
                </c:pt>
                <c:pt idx="29">
                  <c:v>27.53406405196198</c:v>
                </c:pt>
              </c:numCache>
            </c:numRef>
          </c:val>
          <c:extLst xmlns:c16r2="http://schemas.microsoft.com/office/drawing/2015/06/chart">
            <c:ext xmlns:c16="http://schemas.microsoft.com/office/drawing/2014/chart" uri="{C3380CC4-5D6E-409C-BE32-E72D297353CC}">
              <c16:uniqueId val="{00000001-F084-421C-B7B7-E47D375CD51D}"/>
            </c:ext>
          </c:extLst>
        </c:ser>
        <c:dLbls>
          <c:showLegendKey val="0"/>
          <c:showVal val="0"/>
          <c:showCatName val="0"/>
          <c:showSerName val="0"/>
          <c:showPercent val="0"/>
          <c:showBubbleSize val="0"/>
        </c:dLbls>
        <c:gapWidth val="150"/>
        <c:axId val="142321536"/>
        <c:axId val="142319616"/>
      </c:barChart>
      <c:lineChart>
        <c:grouping val="standard"/>
        <c:varyColors val="0"/>
        <c:ser>
          <c:idx val="0"/>
          <c:order val="0"/>
          <c:tx>
            <c:strRef>
              <c:f>'Chart Data'!$C$221</c:f>
              <c:strCache>
                <c:ptCount val="1"/>
                <c:pt idx="0">
                  <c:v>AT CURRENT PRICES</c:v>
                </c:pt>
              </c:strCache>
            </c:strRef>
          </c:tx>
          <c:spPr>
            <a:effectLst/>
          </c:spPr>
          <c:marker>
            <c:symbol val="none"/>
          </c:marker>
          <c:cat>
            <c:strRef>
              <c:f>'Chart Data'!$N$220:$AX$220</c:f>
              <c:strCache>
                <c:ptCount val="30"/>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strCache>
            </c:strRef>
          </c:cat>
          <c:val>
            <c:numRef>
              <c:f>'Chart Data'!$N$221:$AX$221</c:f>
              <c:numCache>
                <c:formatCode>_-* #,##0_-;_-* #,##0\-;_-* "-"??_-;_-@_-</c:formatCode>
                <c:ptCount val="30"/>
                <c:pt idx="0">
                  <c:v>25390.527947852257</c:v>
                </c:pt>
                <c:pt idx="1">
                  <c:v>26313.836450607865</c:v>
                </c:pt>
                <c:pt idx="2">
                  <c:v>26186.291838440815</c:v>
                </c:pt>
                <c:pt idx="3">
                  <c:v>27459.971171215366</c:v>
                </c:pt>
                <c:pt idx="4">
                  <c:v>28929.765906510525</c:v>
                </c:pt>
                <c:pt idx="5">
                  <c:v>29251.190824982761</c:v>
                </c:pt>
                <c:pt idx="6">
                  <c:v>29392.102155568613</c:v>
                </c:pt>
                <c:pt idx="7">
                  <c:v>30887.551928769048</c:v>
                </c:pt>
                <c:pt idx="8">
                  <c:v>32198.371473357882</c:v>
                </c:pt>
                <c:pt idx="9">
                  <c:v>32492.529670075099</c:v>
                </c:pt>
                <c:pt idx="10">
                  <c:v>32775.34283353205</c:v>
                </c:pt>
                <c:pt idx="11">
                  <c:v>33763.575348735016</c:v>
                </c:pt>
                <c:pt idx="12">
                  <c:v>35433.279822721488</c:v>
                </c:pt>
                <c:pt idx="13">
                  <c:v>35261.89933769191</c:v>
                </c:pt>
                <c:pt idx="14">
                  <c:v>34580.018198563172</c:v>
                </c:pt>
                <c:pt idx="15">
                  <c:v>36706.526220751737</c:v>
                </c:pt>
                <c:pt idx="16">
                  <c:v>37392.44104581487</c:v>
                </c:pt>
                <c:pt idx="17">
                  <c:v>37645.818554312136</c:v>
                </c:pt>
                <c:pt idx="18">
                  <c:v>36444.405396379087</c:v>
                </c:pt>
                <c:pt idx="19">
                  <c:v>38008.205218750227</c:v>
                </c:pt>
                <c:pt idx="20">
                  <c:v>38462.622652599064</c:v>
                </c:pt>
                <c:pt idx="21">
                  <c:v>38219.981638019104</c:v>
                </c:pt>
                <c:pt idx="22">
                  <c:v>37455.094442844958</c:v>
                </c:pt>
                <c:pt idx="23">
                  <c:v>39447.979862914202</c:v>
                </c:pt>
                <c:pt idx="24">
                  <c:v>39809.226180705598</c:v>
                </c:pt>
                <c:pt idx="25">
                  <c:v>38926.244939369506</c:v>
                </c:pt>
                <c:pt idx="26">
                  <c:v>39161.96794281817</c:v>
                </c:pt>
                <c:pt idx="27">
                  <c:v>39075.934076057536</c:v>
                </c:pt>
                <c:pt idx="28">
                  <c:v>39827.256042476693</c:v>
                </c:pt>
                <c:pt idx="29">
                  <c:v>32102.334641960562</c:v>
                </c:pt>
              </c:numCache>
            </c:numRef>
          </c:val>
          <c:smooth val="0"/>
          <c:extLst xmlns:c16r2="http://schemas.microsoft.com/office/drawing/2015/06/chart">
            <c:ext xmlns:c16="http://schemas.microsoft.com/office/drawing/2014/chart" uri="{C3380CC4-5D6E-409C-BE32-E72D297353CC}">
              <c16:uniqueId val="{00000000-F084-421C-B7B7-E47D375CD51D}"/>
            </c:ext>
          </c:extLst>
        </c:ser>
        <c:dLbls>
          <c:showLegendKey val="0"/>
          <c:showVal val="0"/>
          <c:showCatName val="0"/>
          <c:showSerName val="0"/>
          <c:showPercent val="0"/>
          <c:showBubbleSize val="0"/>
        </c:dLbls>
        <c:marker val="1"/>
        <c:smooth val="0"/>
        <c:axId val="142311808"/>
        <c:axId val="142313344"/>
      </c:lineChart>
      <c:catAx>
        <c:axId val="142311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313344"/>
        <c:crosses val="autoZero"/>
        <c:auto val="1"/>
        <c:lblAlgn val="ctr"/>
        <c:lblOffset val="100"/>
        <c:noMultiLvlLbl val="0"/>
      </c:catAx>
      <c:valAx>
        <c:axId val="142313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lgn="ctr" rtl="0">
                  <a:defRPr sz="1000" b="0" i="0" u="none" strike="noStrike" kern="1200" baseline="0">
                    <a:solidFill>
                      <a:srgbClr val="1F497D"/>
                    </a:solidFill>
                    <a:latin typeface="+mn-lt"/>
                    <a:ea typeface="+mn-ea"/>
                    <a:cs typeface="+mn-cs"/>
                  </a:defRPr>
                </a:pPr>
                <a:r>
                  <a:rPr lang="en-US" sz="1000" b="0" i="0" u="none" strike="noStrike" kern="1200" baseline="0">
                    <a:solidFill>
                      <a:schemeClr val="tx2"/>
                    </a:solidFill>
                    <a:latin typeface="+mn-lt"/>
                    <a:ea typeface="+mn-ea"/>
                    <a:cs typeface="+mn-cs"/>
                  </a:rPr>
                  <a:t>AT CURRENT PRICES (in million QR)</a:t>
                </a:r>
              </a:p>
            </c:rich>
          </c:tx>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311808"/>
        <c:crosses val="autoZero"/>
        <c:crossBetween val="between"/>
      </c:valAx>
      <c:valAx>
        <c:axId val="142319616"/>
        <c:scaling>
          <c:orientation val="minMax"/>
        </c:scaling>
        <c:delete val="0"/>
        <c:axPos val="r"/>
        <c:title>
          <c:tx>
            <c:rich>
              <a:bodyPr rot="-5400000" vert="horz"/>
              <a:lstStyle/>
              <a:p>
                <a:pPr algn="ctr" rtl="0">
                  <a:defRPr sz="1000" b="0" i="0" u="none" strike="noStrike" kern="1200" baseline="0">
                    <a:solidFill>
                      <a:schemeClr val="bg1">
                        <a:lumMod val="50000"/>
                      </a:schemeClr>
                    </a:solidFill>
                    <a:latin typeface="+mn-lt"/>
                    <a:ea typeface="+mn-ea"/>
                    <a:cs typeface="+mn-cs"/>
                  </a:defRPr>
                </a:pPr>
                <a:r>
                  <a:rPr lang="en-US" sz="1000" b="0" i="0" u="none" strike="noStrike" kern="1200" baseline="0">
                    <a:solidFill>
                      <a:schemeClr val="bg1">
                        <a:lumMod val="50000"/>
                      </a:schemeClr>
                    </a:solidFill>
                    <a:latin typeface="+mn-lt"/>
                    <a:ea typeface="+mn-ea"/>
                    <a:cs typeface="+mn-cs"/>
                  </a:rPr>
                  <a:t>Percentage of Total GDP (%)</a:t>
                </a:r>
              </a:p>
            </c:rich>
          </c:tx>
          <c:layout>
            <c:manualLayout>
              <c:xMode val="edge"/>
              <c:yMode val="edge"/>
              <c:x val="0.95749385341430848"/>
              <c:y val="0.27522737590206792"/>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321536"/>
        <c:crosses val="max"/>
        <c:crossBetween val="between"/>
      </c:valAx>
      <c:catAx>
        <c:axId val="142321536"/>
        <c:scaling>
          <c:orientation val="minMax"/>
        </c:scaling>
        <c:delete val="1"/>
        <c:axPos val="b"/>
        <c:numFmt formatCode="General" sourceLinked="1"/>
        <c:majorTickMark val="none"/>
        <c:minorTickMark val="none"/>
        <c:tickLblPos val="nextTo"/>
        <c:crossAx val="1423196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'Chart Data'!$C$231</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Data'!$N$227:$AX$227</c:f>
              <c:strCache>
                <c:ptCount val="30"/>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strCache>
            </c:strRef>
          </c:cat>
          <c:val>
            <c:numRef>
              <c:f>'Chart Data'!$N$231:$AX$231</c:f>
              <c:numCache>
                <c:formatCode>_(* #,##0.00_);_(* \(#,##0.00\);_(* "-"??_);_(@_)</c:formatCode>
                <c:ptCount val="30"/>
                <c:pt idx="0">
                  <c:v>13.435543475304144</c:v>
                </c:pt>
                <c:pt idx="1">
                  <c:v>14.78257865142599</c:v>
                </c:pt>
                <c:pt idx="2">
                  <c:v>14.96994989401218</c:v>
                </c:pt>
                <c:pt idx="3">
                  <c:v>15.056815158295633</c:v>
                </c:pt>
                <c:pt idx="4">
                  <c:v>14.657013780912633</c:v>
                </c:pt>
                <c:pt idx="5">
                  <c:v>15.417889665590826</c:v>
                </c:pt>
                <c:pt idx="6">
                  <c:v>15.458463645581071</c:v>
                </c:pt>
                <c:pt idx="7">
                  <c:v>16.43797377346397</c:v>
                </c:pt>
                <c:pt idx="8">
                  <c:v>19.7323679618281</c:v>
                </c:pt>
                <c:pt idx="9">
                  <c:v>20.28128887155054</c:v>
                </c:pt>
                <c:pt idx="10">
                  <c:v>20.477677062764304</c:v>
                </c:pt>
                <c:pt idx="11">
                  <c:v>20.444659124606655</c:v>
                </c:pt>
                <c:pt idx="12">
                  <c:v>21.44226135411445</c:v>
                </c:pt>
                <c:pt idx="13">
                  <c:v>20.485808421485302</c:v>
                </c:pt>
                <c:pt idx="14">
                  <c:v>18.850664411440572</c:v>
                </c:pt>
                <c:pt idx="15">
                  <c:v>17.645011858106603</c:v>
                </c:pt>
                <c:pt idx="16">
                  <c:v>17.617967316651377</c:v>
                </c:pt>
                <c:pt idx="17">
                  <c:v>18.595019105768522</c:v>
                </c:pt>
                <c:pt idx="18">
                  <c:v>17.849869293947805</c:v>
                </c:pt>
                <c:pt idx="19">
                  <c:v>16.487197180508257</c:v>
                </c:pt>
                <c:pt idx="20">
                  <c:v>16.414995854126381</c:v>
                </c:pt>
                <c:pt idx="21">
                  <c:v>16.565519775238005</c:v>
                </c:pt>
                <c:pt idx="22">
                  <c:v>16.036745807646131</c:v>
                </c:pt>
                <c:pt idx="23">
                  <c:v>16.131035424099203</c:v>
                </c:pt>
                <c:pt idx="24">
                  <c:v>17.849778065251918</c:v>
                </c:pt>
                <c:pt idx="25">
                  <c:v>18.913513304306008</c:v>
                </c:pt>
                <c:pt idx="26">
                  <c:v>18.696355074322543</c:v>
                </c:pt>
                <c:pt idx="27">
                  <c:v>18.635537233476711</c:v>
                </c:pt>
                <c:pt idx="28">
                  <c:v>20.862717884413666</c:v>
                </c:pt>
                <c:pt idx="29">
                  <c:v>27.249400267466058</c:v>
                </c:pt>
              </c:numCache>
            </c:numRef>
          </c:val>
          <c:extLst xmlns:c16r2="http://schemas.microsoft.com/office/drawing/2015/06/chart">
            <c:ext xmlns:c16="http://schemas.microsoft.com/office/drawing/2014/chart" uri="{C3380CC4-5D6E-409C-BE32-E72D297353CC}">
              <c16:uniqueId val="{00000001-4138-4B65-B940-BAC8B9BB7B8B}"/>
            </c:ext>
          </c:extLst>
        </c:ser>
        <c:dLbls>
          <c:showLegendKey val="0"/>
          <c:showVal val="0"/>
          <c:showCatName val="0"/>
          <c:showSerName val="0"/>
          <c:showPercent val="0"/>
          <c:showBubbleSize val="0"/>
        </c:dLbls>
        <c:gapWidth val="150"/>
        <c:axId val="142396032"/>
        <c:axId val="142394112"/>
      </c:barChart>
      <c:lineChart>
        <c:grouping val="standard"/>
        <c:varyColors val="0"/>
        <c:ser>
          <c:idx val="0"/>
          <c:order val="0"/>
          <c:tx>
            <c:strRef>
              <c:f>'Chart Data'!$C$228</c:f>
              <c:strCache>
                <c:ptCount val="1"/>
                <c:pt idx="0">
                  <c:v>AT CURRENT PRICES</c:v>
                </c:pt>
              </c:strCache>
            </c:strRef>
          </c:tx>
          <c:spPr>
            <a:effectLst/>
          </c:spPr>
          <c:marker>
            <c:symbol val="none"/>
          </c:marker>
          <c:cat>
            <c:strRef>
              <c:f>'Chart Data'!$N$227:$AX$227</c:f>
              <c:strCache>
                <c:ptCount val="30"/>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strCache>
            </c:strRef>
          </c:cat>
          <c:val>
            <c:numRef>
              <c:f>'Chart Data'!$N$228:$AX$228</c:f>
              <c:numCache>
                <c:formatCode>_-* #,##0_-;_-* #,##0\-;_-* "-"??_-;_-@_-</c:formatCode>
                <c:ptCount val="30"/>
                <c:pt idx="0">
                  <c:v>24773.382890219382</c:v>
                </c:pt>
                <c:pt idx="1">
                  <c:v>25809.976955202012</c:v>
                </c:pt>
                <c:pt idx="2">
                  <c:v>26952.027417864247</c:v>
                </c:pt>
                <c:pt idx="3">
                  <c:v>27756.273744612376</c:v>
                </c:pt>
                <c:pt idx="4">
                  <c:v>28858.648325114806</c:v>
                </c:pt>
                <c:pt idx="5">
                  <c:v>29194.799755858588</c:v>
                </c:pt>
                <c:pt idx="6">
                  <c:v>29186.20328851882</c:v>
                </c:pt>
                <c:pt idx="7">
                  <c:v>28865.698926446315</c:v>
                </c:pt>
                <c:pt idx="8">
                  <c:v>30051.665168564217</c:v>
                </c:pt>
                <c:pt idx="9">
                  <c:v>30189.694921348448</c:v>
                </c:pt>
                <c:pt idx="10">
                  <c:v>29887.950181552926</c:v>
                </c:pt>
                <c:pt idx="11">
                  <c:v>28955.447588197309</c:v>
                </c:pt>
                <c:pt idx="12">
                  <c:v>28066.129332180357</c:v>
                </c:pt>
                <c:pt idx="13">
                  <c:v>27514.970848707333</c:v>
                </c:pt>
                <c:pt idx="14">
                  <c:v>26593.973300105648</c:v>
                </c:pt>
                <c:pt idx="15">
                  <c:v>25765.95723678271</c:v>
                </c:pt>
                <c:pt idx="16">
                  <c:v>25719.867000612718</c:v>
                </c:pt>
                <c:pt idx="17">
                  <c:v>26214.063717030211</c:v>
                </c:pt>
                <c:pt idx="18">
                  <c:v>25808.843048932096</c:v>
                </c:pt>
                <c:pt idx="19">
                  <c:v>25530.793775686194</c:v>
                </c:pt>
                <c:pt idx="20">
                  <c:v>26288.902333427046</c:v>
                </c:pt>
                <c:pt idx="21">
                  <c:v>26994.960187351764</c:v>
                </c:pt>
                <c:pt idx="22">
                  <c:v>27569.874925025309</c:v>
                </c:pt>
                <c:pt idx="23">
                  <c:v>27795.688422903251</c:v>
                </c:pt>
                <c:pt idx="24">
                  <c:v>29042.718117754273</c:v>
                </c:pt>
                <c:pt idx="25">
                  <c:v>29909.681160169024</c:v>
                </c:pt>
                <c:pt idx="26">
                  <c:v>29830.8849111319</c:v>
                </c:pt>
                <c:pt idx="27">
                  <c:v>29751.373861182972</c:v>
                </c:pt>
                <c:pt idx="28">
                  <c:v>31745.569807160715</c:v>
                </c:pt>
                <c:pt idx="29">
                  <c:v>31770.441316910932</c:v>
                </c:pt>
              </c:numCache>
            </c:numRef>
          </c:val>
          <c:smooth val="0"/>
          <c:extLst xmlns:c16r2="http://schemas.microsoft.com/office/drawing/2015/06/chart">
            <c:ext xmlns:c16="http://schemas.microsoft.com/office/drawing/2014/chart" uri="{C3380CC4-5D6E-409C-BE32-E72D297353CC}">
              <c16:uniqueId val="{00000000-4138-4B65-B940-BAC8B9BB7B8B}"/>
            </c:ext>
          </c:extLst>
        </c:ser>
        <c:dLbls>
          <c:showLegendKey val="0"/>
          <c:showVal val="0"/>
          <c:showCatName val="0"/>
          <c:showSerName val="0"/>
          <c:showPercent val="0"/>
          <c:showBubbleSize val="0"/>
        </c:dLbls>
        <c:marker val="1"/>
        <c:smooth val="0"/>
        <c:axId val="142390400"/>
        <c:axId val="142391936"/>
      </c:lineChart>
      <c:catAx>
        <c:axId val="142390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391936"/>
        <c:crosses val="autoZero"/>
        <c:auto val="1"/>
        <c:lblAlgn val="ctr"/>
        <c:lblOffset val="100"/>
        <c:noMultiLvlLbl val="0"/>
      </c:catAx>
      <c:valAx>
        <c:axId val="142391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solidFill>
                      <a:schemeClr val="tx2"/>
                    </a:solidFill>
                  </a:defRPr>
                </a:pPr>
                <a:r>
                  <a:rPr lang="en-US" b="0">
                    <a:solidFill>
                      <a:schemeClr val="tx2"/>
                    </a:solidFill>
                  </a:rPr>
                  <a:t>AT CURRENT PRICES (in million QR)</a:t>
                </a:r>
              </a:p>
            </c:rich>
          </c:tx>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390400"/>
        <c:crosses val="autoZero"/>
        <c:crossBetween val="between"/>
      </c:valAx>
      <c:valAx>
        <c:axId val="142394112"/>
        <c:scaling>
          <c:orientation val="minMax"/>
        </c:scaling>
        <c:delete val="0"/>
        <c:axPos val="r"/>
        <c:title>
          <c:tx>
            <c:rich>
              <a:bodyPr rot="-5400000" vert="horz"/>
              <a:lstStyle/>
              <a:p>
                <a:pPr algn="ctr" rtl="0">
                  <a:defRPr sz="1000" b="0" i="0" u="none" strike="noStrike" kern="1200" baseline="0">
                    <a:solidFill>
                      <a:schemeClr val="bg1">
                        <a:lumMod val="50000"/>
                      </a:schemeClr>
                    </a:solidFill>
                    <a:latin typeface="+mn-lt"/>
                    <a:ea typeface="+mn-ea"/>
                    <a:cs typeface="+mn-cs"/>
                  </a:defRPr>
                </a:pPr>
                <a:r>
                  <a:rPr lang="en-US" sz="1000" b="0" i="0" u="none" strike="noStrike" kern="1200" baseline="0">
                    <a:solidFill>
                      <a:schemeClr val="bg1">
                        <a:lumMod val="50000"/>
                      </a:schemeClr>
                    </a:solidFill>
                    <a:latin typeface="+mn-lt"/>
                    <a:ea typeface="+mn-ea"/>
                    <a:cs typeface="+mn-cs"/>
                  </a:rPr>
                  <a:t>Percentage of Total GDP (%)</a:t>
                </a:r>
              </a:p>
            </c:rich>
          </c:tx>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396032"/>
        <c:crosses val="max"/>
        <c:crossBetween val="between"/>
      </c:valAx>
      <c:catAx>
        <c:axId val="142396032"/>
        <c:scaling>
          <c:orientation val="minMax"/>
        </c:scaling>
        <c:delete val="1"/>
        <c:axPos val="b"/>
        <c:numFmt formatCode="General" sourceLinked="1"/>
        <c:majorTickMark val="none"/>
        <c:minorTickMark val="none"/>
        <c:tickLblPos val="nextTo"/>
        <c:crossAx val="142394112"/>
        <c:crosses val="autoZero"/>
        <c:auto val="1"/>
        <c:lblAlgn val="ctr"/>
        <c:lblOffset val="100"/>
        <c:noMultiLvlLbl val="0"/>
      </c:catAx>
      <c:spPr>
        <a:noFill/>
        <a:ln>
          <a:noFill/>
        </a:ln>
        <a:effectLst/>
      </c:spPr>
    </c:plotArea>
    <c:legend>
      <c:legendPos val="b"/>
      <c:layout>
        <c:manualLayout>
          <c:xMode val="edge"/>
          <c:yMode val="edge"/>
          <c:x val="0.26861133550879335"/>
          <c:y val="0.92929958859454109"/>
          <c:w val="0.41993026282331231"/>
          <c:h val="5.215613695019694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'Chart Data'!$C$238</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Data'!$N$234:$AX$234</c:f>
              <c:strCache>
                <c:ptCount val="30"/>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strCache>
            </c:strRef>
          </c:cat>
          <c:val>
            <c:numRef>
              <c:f>'Chart Data'!$N$238:$AX$238</c:f>
              <c:numCache>
                <c:formatCode>_(* #,##0.00_);_(* \(#,##0.00\);_(* "-"??_);_(@_)</c:formatCode>
                <c:ptCount val="30"/>
                <c:pt idx="0">
                  <c:v>25.296262092086835</c:v>
                </c:pt>
                <c:pt idx="1">
                  <c:v>26.401012801393126</c:v>
                </c:pt>
                <c:pt idx="2">
                  <c:v>29.220891823138302</c:v>
                </c:pt>
                <c:pt idx="3">
                  <c:v>30.351120829155214</c:v>
                </c:pt>
                <c:pt idx="4">
                  <c:v>29.242103188284968</c:v>
                </c:pt>
                <c:pt idx="5">
                  <c:v>31.240868030494184</c:v>
                </c:pt>
                <c:pt idx="6">
                  <c:v>32.731678814295613</c:v>
                </c:pt>
                <c:pt idx="7">
                  <c:v>34.226775550302705</c:v>
                </c:pt>
                <c:pt idx="8">
                  <c:v>34.394308705385477</c:v>
                </c:pt>
                <c:pt idx="9">
                  <c:v>36.394289827551027</c:v>
                </c:pt>
                <c:pt idx="10">
                  <c:v>36.815426701226926</c:v>
                </c:pt>
                <c:pt idx="11">
                  <c:v>40.908030154827848</c:v>
                </c:pt>
                <c:pt idx="12">
                  <c:v>47.326349680477549</c:v>
                </c:pt>
                <c:pt idx="13">
                  <c:v>48.479890470973089</c:v>
                </c:pt>
                <c:pt idx="14">
                  <c:v>50.64331160428506</c:v>
                </c:pt>
                <c:pt idx="15">
                  <c:v>48.895750954925816</c:v>
                </c:pt>
                <c:pt idx="16">
                  <c:v>45.67904051384167</c:v>
                </c:pt>
                <c:pt idx="17">
                  <c:v>40.381819336867153</c:v>
                </c:pt>
                <c:pt idx="18">
                  <c:v>40.565605766074583</c:v>
                </c:pt>
                <c:pt idx="19">
                  <c:v>43.659193910203555</c:v>
                </c:pt>
                <c:pt idx="20">
                  <c:v>41.425224636733951</c:v>
                </c:pt>
                <c:pt idx="21">
                  <c:v>39.10118009464918</c:v>
                </c:pt>
                <c:pt idx="22">
                  <c:v>41.7695559940707</c:v>
                </c:pt>
                <c:pt idx="23">
                  <c:v>40.312487095195969</c:v>
                </c:pt>
                <c:pt idx="24">
                  <c:v>40.568417602190557</c:v>
                </c:pt>
                <c:pt idx="25">
                  <c:v>42.749856806621139</c:v>
                </c:pt>
                <c:pt idx="26">
                  <c:v>43.110457364670026</c:v>
                </c:pt>
                <c:pt idx="27">
                  <c:v>43.932919396345291</c:v>
                </c:pt>
                <c:pt idx="28">
                  <c:v>38.841804775115435</c:v>
                </c:pt>
                <c:pt idx="29">
                  <c:v>44.266207820937176</c:v>
                </c:pt>
              </c:numCache>
            </c:numRef>
          </c:val>
          <c:extLst xmlns:c16r2="http://schemas.microsoft.com/office/drawing/2015/06/chart">
            <c:ext xmlns:c16="http://schemas.microsoft.com/office/drawing/2014/chart" uri="{C3380CC4-5D6E-409C-BE32-E72D297353CC}">
              <c16:uniqueId val="{00000001-042A-44D7-9039-F668F43CF094}"/>
            </c:ext>
          </c:extLst>
        </c:ser>
        <c:dLbls>
          <c:showLegendKey val="0"/>
          <c:showVal val="0"/>
          <c:showCatName val="0"/>
          <c:showSerName val="0"/>
          <c:showPercent val="0"/>
          <c:showBubbleSize val="0"/>
        </c:dLbls>
        <c:gapWidth val="150"/>
        <c:axId val="142671232"/>
        <c:axId val="142669312"/>
      </c:barChart>
      <c:lineChart>
        <c:grouping val="standard"/>
        <c:varyColors val="0"/>
        <c:ser>
          <c:idx val="0"/>
          <c:order val="0"/>
          <c:tx>
            <c:strRef>
              <c:f>'Chart Data'!$C$235</c:f>
              <c:strCache>
                <c:ptCount val="1"/>
                <c:pt idx="0">
                  <c:v>AT CURRENT PRICES</c:v>
                </c:pt>
              </c:strCache>
            </c:strRef>
          </c:tx>
          <c:spPr>
            <a:effectLst/>
          </c:spPr>
          <c:marker>
            <c:symbol val="none"/>
          </c:marker>
          <c:cat>
            <c:strRef>
              <c:f>'Chart Data'!$N$234:$AX$234</c:f>
              <c:strCache>
                <c:ptCount val="30"/>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strCache>
            </c:strRef>
          </c:cat>
          <c:val>
            <c:numRef>
              <c:f>'Chart Data'!$N$235:$AX$235</c:f>
              <c:numCache>
                <c:formatCode>_-* #,##0_-;_-* #,##0\-;_-* "-"??_-;_-@_-</c:formatCode>
                <c:ptCount val="30"/>
                <c:pt idx="0">
                  <c:v>46642.99495219512</c:v>
                </c:pt>
                <c:pt idx="1">
                  <c:v>46095.444378523112</c:v>
                </c:pt>
                <c:pt idx="2">
                  <c:v>52609.546669670905</c:v>
                </c:pt>
                <c:pt idx="3">
                  <c:v>55950.3460282366</c:v>
                </c:pt>
                <c:pt idx="4">
                  <c:v>57575.682523844152</c:v>
                </c:pt>
                <c:pt idx="5">
                  <c:v>59156.661912363656</c:v>
                </c:pt>
                <c:pt idx="6">
                  <c:v>61798.730698675892</c:v>
                </c:pt>
                <c:pt idx="7">
                  <c:v>60103.502528578065</c:v>
                </c:pt>
                <c:pt idx="8">
                  <c:v>52381.257582362639</c:v>
                </c:pt>
                <c:pt idx="9">
                  <c:v>54174.688489060536</c:v>
                </c:pt>
                <c:pt idx="10">
                  <c:v>53733.518493642463</c:v>
                </c:pt>
                <c:pt idx="11">
                  <c:v>57937.396552572856</c:v>
                </c:pt>
                <c:pt idx="12">
                  <c:v>61946.239205661048</c:v>
                </c:pt>
                <c:pt idx="13">
                  <c:v>65114.480503407642</c:v>
                </c:pt>
                <c:pt idx="14">
                  <c:v>71446.122387914511</c:v>
                </c:pt>
                <c:pt idx="15">
                  <c:v>71399.545565405118</c:v>
                </c:pt>
                <c:pt idx="16">
                  <c:v>66685.266558600444</c:v>
                </c:pt>
                <c:pt idx="17">
                  <c:v>56927.695480444512</c:v>
                </c:pt>
                <c:pt idx="18">
                  <c:v>58653.166315142393</c:v>
                </c:pt>
                <c:pt idx="19">
                  <c:v>67607.238752010817</c:v>
                </c:pt>
                <c:pt idx="20">
                  <c:v>66343.2202050552</c:v>
                </c:pt>
                <c:pt idx="21">
                  <c:v>63718.785420263725</c:v>
                </c:pt>
                <c:pt idx="22">
                  <c:v>71808.922348903856</c:v>
                </c:pt>
                <c:pt idx="23">
                  <c:v>69463.199440772893</c:v>
                </c:pt>
                <c:pt idx="24">
                  <c:v>66007.381861928647</c:v>
                </c:pt>
                <c:pt idx="25">
                  <c:v>67604.28727103892</c:v>
                </c:pt>
                <c:pt idx="26">
                  <c:v>68784.695572986107</c:v>
                </c:pt>
                <c:pt idx="27">
                  <c:v>70138.289730970922</c:v>
                </c:pt>
                <c:pt idx="28">
                  <c:v>59103.288064195083</c:v>
                </c:pt>
                <c:pt idx="29">
                  <c:v>51610.565520458942</c:v>
                </c:pt>
              </c:numCache>
            </c:numRef>
          </c:val>
          <c:smooth val="0"/>
          <c:extLst xmlns:c16r2="http://schemas.microsoft.com/office/drawing/2015/06/chart">
            <c:ext xmlns:c16="http://schemas.microsoft.com/office/drawing/2014/chart" uri="{C3380CC4-5D6E-409C-BE32-E72D297353CC}">
              <c16:uniqueId val="{00000000-042A-44D7-9039-F668F43CF094}"/>
            </c:ext>
          </c:extLst>
        </c:ser>
        <c:dLbls>
          <c:showLegendKey val="0"/>
          <c:showVal val="0"/>
          <c:showCatName val="0"/>
          <c:showSerName val="0"/>
          <c:showPercent val="0"/>
          <c:showBubbleSize val="0"/>
        </c:dLbls>
        <c:marker val="1"/>
        <c:smooth val="0"/>
        <c:axId val="142665600"/>
        <c:axId val="142667136"/>
      </c:lineChart>
      <c:catAx>
        <c:axId val="14266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667136"/>
        <c:crosses val="autoZero"/>
        <c:auto val="1"/>
        <c:lblAlgn val="ctr"/>
        <c:lblOffset val="100"/>
        <c:noMultiLvlLbl val="0"/>
      </c:catAx>
      <c:valAx>
        <c:axId val="142667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lgn="ctr" rtl="0">
                  <a:defRPr sz="1000" b="0" i="0" u="none" strike="noStrike" kern="1200" baseline="0">
                    <a:solidFill>
                      <a:srgbClr val="1F497D"/>
                    </a:solidFill>
                    <a:latin typeface="+mn-lt"/>
                    <a:ea typeface="+mn-ea"/>
                    <a:cs typeface="+mn-cs"/>
                  </a:defRPr>
                </a:pPr>
                <a:r>
                  <a:rPr lang="en-US" sz="1000" b="0" i="0" u="none" strike="noStrike" kern="1200" baseline="0">
                    <a:solidFill>
                      <a:schemeClr val="tx2"/>
                    </a:solidFill>
                    <a:latin typeface="+mn-lt"/>
                    <a:ea typeface="+mn-ea"/>
                    <a:cs typeface="+mn-cs"/>
                  </a:rPr>
                  <a:t>AT CURRENT PRICES (in million QR) </a:t>
                </a:r>
              </a:p>
            </c:rich>
          </c:tx>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665600"/>
        <c:crosses val="autoZero"/>
        <c:crossBetween val="between"/>
      </c:valAx>
      <c:valAx>
        <c:axId val="142669312"/>
        <c:scaling>
          <c:orientation val="minMax"/>
        </c:scaling>
        <c:delete val="0"/>
        <c:axPos val="r"/>
        <c:title>
          <c:tx>
            <c:rich>
              <a:bodyPr rot="-5400000" vert="horz"/>
              <a:lstStyle/>
              <a:p>
                <a:pPr algn="ctr" rtl="0">
                  <a:defRPr sz="1000" b="0" i="0" u="none" strike="noStrike" kern="1200" baseline="0">
                    <a:solidFill>
                      <a:schemeClr val="bg1">
                        <a:lumMod val="50000"/>
                      </a:schemeClr>
                    </a:solidFill>
                    <a:latin typeface="+mn-lt"/>
                    <a:ea typeface="+mn-ea"/>
                    <a:cs typeface="+mn-cs"/>
                  </a:defRPr>
                </a:pPr>
                <a:r>
                  <a:rPr lang="en-US" sz="1000" b="0" i="0" u="none" strike="noStrike" kern="1200" baseline="0">
                    <a:solidFill>
                      <a:schemeClr val="bg1">
                        <a:lumMod val="50000"/>
                      </a:schemeClr>
                    </a:solidFill>
                    <a:latin typeface="+mn-lt"/>
                    <a:ea typeface="+mn-ea"/>
                    <a:cs typeface="+mn-cs"/>
                  </a:rPr>
                  <a:t>Percentage of Total GDP (%)</a:t>
                </a:r>
              </a:p>
            </c:rich>
          </c:tx>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671232"/>
        <c:crosses val="max"/>
        <c:crossBetween val="between"/>
      </c:valAx>
      <c:catAx>
        <c:axId val="142671232"/>
        <c:scaling>
          <c:orientation val="minMax"/>
        </c:scaling>
        <c:delete val="1"/>
        <c:axPos val="b"/>
        <c:numFmt formatCode="General" sourceLinked="1"/>
        <c:majorTickMark val="none"/>
        <c:minorTickMark val="none"/>
        <c:tickLblPos val="nextTo"/>
        <c:crossAx val="14266931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'Chart Data'!$C$245</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Data'!$N$241:$AX$241</c:f>
              <c:strCache>
                <c:ptCount val="30"/>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strCache>
            </c:strRef>
          </c:cat>
          <c:val>
            <c:numRef>
              <c:f>'Chart Data'!$N$245:$AX$245</c:f>
              <c:numCache>
                <c:formatCode>_(* #,##0.00_);_(* \(#,##0.00\);_(* "-"??_);_(@_)</c:formatCode>
                <c:ptCount val="30"/>
                <c:pt idx="0">
                  <c:v>75.945739964465517</c:v>
                </c:pt>
                <c:pt idx="1">
                  <c:v>74.045836481402489</c:v>
                </c:pt>
                <c:pt idx="2">
                  <c:v>71.702610035811077</c:v>
                </c:pt>
                <c:pt idx="3">
                  <c:v>69.22291105781936</c:v>
                </c:pt>
                <c:pt idx="4">
                  <c:v>71.559136567892949</c:v>
                </c:pt>
                <c:pt idx="5">
                  <c:v>68.64981942193171</c:v>
                </c:pt>
                <c:pt idx="6">
                  <c:v>67.631499097533592</c:v>
                </c:pt>
                <c:pt idx="7">
                  <c:v>63.696816181107366</c:v>
                </c:pt>
                <c:pt idx="8">
                  <c:v>58.870769283434996</c:v>
                </c:pt>
                <c:pt idx="9">
                  <c:v>58.365557576876903</c:v>
                </c:pt>
                <c:pt idx="10">
                  <c:v>56.736442264851959</c:v>
                </c:pt>
                <c:pt idx="11">
                  <c:v>54.080247648089887</c:v>
                </c:pt>
                <c:pt idx="12">
                  <c:v>49.401165628136738</c:v>
                </c:pt>
                <c:pt idx="13">
                  <c:v>47.461011346023412</c:v>
                </c:pt>
                <c:pt idx="14">
                  <c:v>45.856481053340012</c:v>
                </c:pt>
                <c:pt idx="15">
                  <c:v>48.228363832459806</c:v>
                </c:pt>
                <c:pt idx="16">
                  <c:v>51.151278946049125</c:v>
                </c:pt>
                <c:pt idx="17">
                  <c:v>52.49352480100621</c:v>
                </c:pt>
                <c:pt idx="18">
                  <c:v>52.903270380775588</c:v>
                </c:pt>
                <c:pt idx="19">
                  <c:v>54.875538924492936</c:v>
                </c:pt>
                <c:pt idx="20">
                  <c:v>54.492693723614835</c:v>
                </c:pt>
                <c:pt idx="21">
                  <c:v>56.410602582478475</c:v>
                </c:pt>
                <c:pt idx="22">
                  <c:v>56.462747220858965</c:v>
                </c:pt>
                <c:pt idx="23">
                  <c:v>56.325777951638315</c:v>
                </c:pt>
                <c:pt idx="24">
                  <c:v>53.832571890080494</c:v>
                </c:pt>
                <c:pt idx="25">
                  <c:v>53.151269826436653</c:v>
                </c:pt>
                <c:pt idx="26">
                  <c:v>50.348925049157621</c:v>
                </c:pt>
                <c:pt idx="27">
                  <c:v>52.034281048082732</c:v>
                </c:pt>
                <c:pt idx="28">
                  <c:v>52.167359279567926</c:v>
                </c:pt>
                <c:pt idx="29">
                  <c:v>45.899634845086034</c:v>
                </c:pt>
              </c:numCache>
            </c:numRef>
          </c:val>
          <c:extLst xmlns:c16r2="http://schemas.microsoft.com/office/drawing/2015/06/chart">
            <c:ext xmlns:c16="http://schemas.microsoft.com/office/drawing/2014/chart" uri="{C3380CC4-5D6E-409C-BE32-E72D297353CC}">
              <c16:uniqueId val="{00000001-3636-4577-829C-D8F5BB9C0236}"/>
            </c:ext>
          </c:extLst>
        </c:ser>
        <c:dLbls>
          <c:showLegendKey val="0"/>
          <c:showVal val="0"/>
          <c:showCatName val="0"/>
          <c:showSerName val="0"/>
          <c:showPercent val="0"/>
          <c:showBubbleSize val="0"/>
        </c:dLbls>
        <c:gapWidth val="150"/>
        <c:axId val="142877056"/>
        <c:axId val="143190272"/>
      </c:barChart>
      <c:lineChart>
        <c:grouping val="standard"/>
        <c:varyColors val="0"/>
        <c:ser>
          <c:idx val="0"/>
          <c:order val="0"/>
          <c:tx>
            <c:strRef>
              <c:f>'Chart Data'!$C$242</c:f>
              <c:strCache>
                <c:ptCount val="1"/>
                <c:pt idx="0">
                  <c:v>AT CURRENT PRICES</c:v>
                </c:pt>
              </c:strCache>
            </c:strRef>
          </c:tx>
          <c:spPr>
            <a:effectLst/>
          </c:spPr>
          <c:marker>
            <c:symbol val="none"/>
          </c:marker>
          <c:cat>
            <c:strRef>
              <c:f>'Chart Data'!$N$241:$AX$241</c:f>
              <c:strCache>
                <c:ptCount val="30"/>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strCache>
            </c:strRef>
          </c:cat>
          <c:val>
            <c:numRef>
              <c:f>'Chart Data'!$N$242:$AX$242</c:f>
              <c:numCache>
                <c:formatCode>_-* #,##0_-;_-* #,##0\-;_-* "-"??_-;_-@_-</c:formatCode>
                <c:ptCount val="30"/>
                <c:pt idx="0">
                  <c:v>140034</c:v>
                </c:pt>
                <c:pt idx="1">
                  <c:v>129282</c:v>
                </c:pt>
                <c:pt idx="2">
                  <c:v>129094</c:v>
                </c:pt>
                <c:pt idx="3">
                  <c:v>127608</c:v>
                </c:pt>
                <c:pt idx="4">
                  <c:v>140895</c:v>
                </c:pt>
                <c:pt idx="5">
                  <c:v>129993</c:v>
                </c:pt>
                <c:pt idx="6">
                  <c:v>127691</c:v>
                </c:pt>
                <c:pt idx="7">
                  <c:v>111854</c:v>
                </c:pt>
                <c:pt idx="8">
                  <c:v>89658</c:v>
                </c:pt>
                <c:pt idx="9">
                  <c:v>86880</c:v>
                </c:pt>
                <c:pt idx="10">
                  <c:v>82809</c:v>
                </c:pt>
                <c:pt idx="11">
                  <c:v>76593</c:v>
                </c:pt>
                <c:pt idx="12">
                  <c:v>64662</c:v>
                </c:pt>
                <c:pt idx="13">
                  <c:v>63746</c:v>
                </c:pt>
                <c:pt idx="14">
                  <c:v>64693</c:v>
                </c:pt>
                <c:pt idx="15">
                  <c:v>70425</c:v>
                </c:pt>
                <c:pt idx="16">
                  <c:v>74674</c:v>
                </c:pt>
                <c:pt idx="17">
                  <c:v>74002</c:v>
                </c:pt>
                <c:pt idx="18">
                  <c:v>76492</c:v>
                </c:pt>
                <c:pt idx="19">
                  <c:v>84976</c:v>
                </c:pt>
                <c:pt idx="20">
                  <c:v>87271</c:v>
                </c:pt>
                <c:pt idx="21">
                  <c:v>91926</c:v>
                </c:pt>
                <c:pt idx="22">
                  <c:v>97069</c:v>
                </c:pt>
                <c:pt idx="23">
                  <c:v>97056</c:v>
                </c:pt>
                <c:pt idx="24">
                  <c:v>87589</c:v>
                </c:pt>
                <c:pt idx="25">
                  <c:v>84053</c:v>
                </c:pt>
                <c:pt idx="26">
                  <c:v>80334</c:v>
                </c:pt>
                <c:pt idx="27">
                  <c:v>83072</c:v>
                </c:pt>
                <c:pt idx="28">
                  <c:v>79380</c:v>
                </c:pt>
                <c:pt idx="29">
                  <c:v>53515</c:v>
                </c:pt>
              </c:numCache>
            </c:numRef>
          </c:val>
          <c:smooth val="0"/>
          <c:extLst xmlns:c16r2="http://schemas.microsoft.com/office/drawing/2015/06/chart">
            <c:ext xmlns:c16="http://schemas.microsoft.com/office/drawing/2014/chart" uri="{C3380CC4-5D6E-409C-BE32-E72D297353CC}">
              <c16:uniqueId val="{00000000-3636-4577-829C-D8F5BB9C0236}"/>
            </c:ext>
          </c:extLst>
        </c:ser>
        <c:dLbls>
          <c:showLegendKey val="0"/>
          <c:showVal val="0"/>
          <c:showCatName val="0"/>
          <c:showSerName val="0"/>
          <c:showPercent val="0"/>
          <c:showBubbleSize val="0"/>
        </c:dLbls>
        <c:marker val="1"/>
        <c:smooth val="0"/>
        <c:axId val="143186560"/>
        <c:axId val="143188352"/>
      </c:lineChart>
      <c:catAx>
        <c:axId val="143186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188352"/>
        <c:crosses val="autoZero"/>
        <c:auto val="1"/>
        <c:lblAlgn val="ctr"/>
        <c:lblOffset val="100"/>
        <c:noMultiLvlLbl val="0"/>
      </c:catAx>
      <c:valAx>
        <c:axId val="143188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lgn="ctr" rtl="0">
                  <a:defRPr sz="1000" b="0" i="0" u="none" strike="noStrike" kern="1200" baseline="0">
                    <a:solidFill>
                      <a:srgbClr val="1F497D"/>
                    </a:solidFill>
                    <a:latin typeface="+mn-lt"/>
                    <a:ea typeface="+mn-ea"/>
                    <a:cs typeface="+mn-cs"/>
                  </a:defRPr>
                </a:pPr>
                <a:r>
                  <a:rPr lang="en-US" sz="1000" b="0" i="0" u="none" strike="noStrike" kern="1200" baseline="0">
                    <a:solidFill>
                      <a:schemeClr val="tx2"/>
                    </a:solidFill>
                    <a:latin typeface="+mn-lt"/>
                    <a:ea typeface="+mn-ea"/>
                    <a:cs typeface="+mn-cs"/>
                  </a:rPr>
                  <a:t>AT CURRENT PRICES (in million QR)</a:t>
                </a:r>
              </a:p>
            </c:rich>
          </c:tx>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3186560"/>
        <c:crosses val="autoZero"/>
        <c:crossBetween val="between"/>
      </c:valAx>
      <c:valAx>
        <c:axId val="143190272"/>
        <c:scaling>
          <c:orientation val="minMax"/>
        </c:scaling>
        <c:delete val="0"/>
        <c:axPos val="r"/>
        <c:title>
          <c:tx>
            <c:rich>
              <a:bodyPr rot="-5400000" vert="horz"/>
              <a:lstStyle/>
              <a:p>
                <a:pPr algn="ctr" rtl="0">
                  <a:defRPr sz="1000" b="0" i="0" u="none" strike="noStrike" kern="1200" baseline="0">
                    <a:solidFill>
                      <a:schemeClr val="bg1">
                        <a:lumMod val="50000"/>
                      </a:schemeClr>
                    </a:solidFill>
                    <a:latin typeface="+mn-lt"/>
                    <a:ea typeface="+mn-ea"/>
                    <a:cs typeface="+mn-cs"/>
                  </a:defRPr>
                </a:pPr>
                <a:r>
                  <a:rPr lang="en-US" sz="1000" b="0" i="0" u="none" strike="noStrike" kern="1200" baseline="0">
                    <a:solidFill>
                      <a:schemeClr val="bg1">
                        <a:lumMod val="50000"/>
                      </a:schemeClr>
                    </a:solidFill>
                    <a:latin typeface="+mn-lt"/>
                    <a:ea typeface="+mn-ea"/>
                    <a:cs typeface="+mn-cs"/>
                  </a:rPr>
                  <a:t>Percentage of Total GDP (%)</a:t>
                </a:r>
              </a:p>
            </c:rich>
          </c:tx>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877056"/>
        <c:crosses val="max"/>
        <c:crossBetween val="between"/>
      </c:valAx>
      <c:catAx>
        <c:axId val="142877056"/>
        <c:scaling>
          <c:orientation val="minMax"/>
        </c:scaling>
        <c:delete val="1"/>
        <c:axPos val="b"/>
        <c:numFmt formatCode="General" sourceLinked="1"/>
        <c:majorTickMark val="none"/>
        <c:minorTickMark val="none"/>
        <c:tickLblPos val="nextTo"/>
        <c:crossAx val="143190272"/>
        <c:crosses val="autoZero"/>
        <c:auto val="1"/>
        <c:lblAlgn val="ctr"/>
        <c:lblOffset val="100"/>
        <c:noMultiLvlLbl val="0"/>
      </c:catAx>
      <c:spPr>
        <a:noFill/>
        <a:ln>
          <a:noFill/>
        </a:ln>
        <a:effectLst/>
      </c:spPr>
    </c:plotArea>
    <c:legend>
      <c:legendPos val="b"/>
      <c:layout>
        <c:manualLayout>
          <c:xMode val="edge"/>
          <c:yMode val="edge"/>
          <c:x val="0.26917137311120071"/>
          <c:y val="0.92979862479596065"/>
          <c:w val="0.48281770182812767"/>
          <c:h val="5.178799481428945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'Chart Data'!$C$252</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Data'!$N$248:$AX$248</c:f>
              <c:strCache>
                <c:ptCount val="30"/>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strCache>
            </c:strRef>
          </c:cat>
          <c:val>
            <c:numRef>
              <c:f>'Chart Data'!$N$252:$AX$252</c:f>
              <c:numCache>
                <c:formatCode>_(* #,##0.00_);_(* \(#,##0.00\);_(* "-"??_);_(@_)</c:formatCode>
                <c:ptCount val="30"/>
                <c:pt idx="0">
                  <c:v>28.447790137367168</c:v>
                </c:pt>
                <c:pt idx="1">
                  <c:v>30.300590439598068</c:v>
                </c:pt>
                <c:pt idx="2">
                  <c:v>30.438089551586305</c:v>
                </c:pt>
                <c:pt idx="3">
                  <c:v>29.526928341390551</c:v>
                </c:pt>
                <c:pt idx="4">
                  <c:v>30.151387213808384</c:v>
                </c:pt>
                <c:pt idx="5">
                  <c:v>30.756247131106146</c:v>
                </c:pt>
                <c:pt idx="6">
                  <c:v>31.389159474953061</c:v>
                </c:pt>
                <c:pt idx="7">
                  <c:v>31.950911594340752</c:v>
                </c:pt>
                <c:pt idx="8">
                  <c:v>34.139373032564144</c:v>
                </c:pt>
                <c:pt idx="9">
                  <c:v>36.869458228984328</c:v>
                </c:pt>
                <c:pt idx="10">
                  <c:v>36.485515143135366</c:v>
                </c:pt>
                <c:pt idx="11">
                  <c:v>39.272485141388998</c:v>
                </c:pt>
                <c:pt idx="12">
                  <c:v>45.240472361444823</c:v>
                </c:pt>
                <c:pt idx="13">
                  <c:v>42.680363872412265</c:v>
                </c:pt>
                <c:pt idx="14">
                  <c:v>39.861887198238279</c:v>
                </c:pt>
                <c:pt idx="15">
                  <c:v>39.906445802043741</c:v>
                </c:pt>
                <c:pt idx="16">
                  <c:v>40.061903060766575</c:v>
                </c:pt>
                <c:pt idx="17">
                  <c:v>38.174529481513339</c:v>
                </c:pt>
                <c:pt idx="18">
                  <c:v>36.524364754598636</c:v>
                </c:pt>
                <c:pt idx="19">
                  <c:v>39.566751434566022</c:v>
                </c:pt>
                <c:pt idx="20">
                  <c:v>36.34927607597615</c:v>
                </c:pt>
                <c:pt idx="21">
                  <c:v>35.531082611318737</c:v>
                </c:pt>
                <c:pt idx="22">
                  <c:v>36.055793808859306</c:v>
                </c:pt>
                <c:pt idx="23">
                  <c:v>35.662662595884079</c:v>
                </c:pt>
                <c:pt idx="24">
                  <c:v>36.717687265035437</c:v>
                </c:pt>
                <c:pt idx="25">
                  <c:v>39.42981545878947</c:v>
                </c:pt>
                <c:pt idx="26">
                  <c:v>36.700301293394119</c:v>
                </c:pt>
                <c:pt idx="27">
                  <c:v>39.078952719434149</c:v>
                </c:pt>
                <c:pt idx="28">
                  <c:v>38.04576421532812</c:v>
                </c:pt>
                <c:pt idx="29">
                  <c:v>44.949306985451251</c:v>
                </c:pt>
              </c:numCache>
            </c:numRef>
          </c:val>
          <c:extLst xmlns:c16r2="http://schemas.microsoft.com/office/drawing/2015/06/chart">
            <c:ext xmlns:c16="http://schemas.microsoft.com/office/drawing/2014/chart" uri="{C3380CC4-5D6E-409C-BE32-E72D297353CC}">
              <c16:uniqueId val="{00000001-F164-4FB5-B336-805176F0FC35}"/>
            </c:ext>
          </c:extLst>
        </c:ser>
        <c:dLbls>
          <c:showLegendKey val="0"/>
          <c:showVal val="0"/>
          <c:showCatName val="0"/>
          <c:showSerName val="0"/>
          <c:showPercent val="0"/>
          <c:showBubbleSize val="0"/>
        </c:dLbls>
        <c:gapWidth val="150"/>
        <c:axId val="141543680"/>
        <c:axId val="141541760"/>
      </c:barChart>
      <c:lineChart>
        <c:grouping val="standard"/>
        <c:varyColors val="0"/>
        <c:ser>
          <c:idx val="0"/>
          <c:order val="0"/>
          <c:tx>
            <c:strRef>
              <c:f>'Chart Data'!$C$249</c:f>
              <c:strCache>
                <c:ptCount val="1"/>
                <c:pt idx="0">
                  <c:v>AT CURRENT PRICES</c:v>
                </c:pt>
              </c:strCache>
            </c:strRef>
          </c:tx>
          <c:spPr>
            <a:effectLst/>
          </c:spPr>
          <c:marker>
            <c:symbol val="none"/>
          </c:marker>
          <c:cat>
            <c:strRef>
              <c:f>'Chart Data'!$N$248:$AX$248</c:f>
              <c:strCache>
                <c:ptCount val="30"/>
                <c:pt idx="0">
                  <c:v>Q1-13</c:v>
                </c:pt>
                <c:pt idx="1">
                  <c:v>Q2-13</c:v>
                </c:pt>
                <c:pt idx="2">
                  <c:v>Q3-13</c:v>
                </c:pt>
                <c:pt idx="3">
                  <c:v>Q4-13</c:v>
                </c:pt>
                <c:pt idx="4">
                  <c:v>Q1-14</c:v>
                </c:pt>
                <c:pt idx="5">
                  <c:v>Q2-14</c:v>
                </c:pt>
                <c:pt idx="6">
                  <c:v>Q3-14</c:v>
                </c:pt>
                <c:pt idx="7">
                  <c:v>Q4-14</c:v>
                </c:pt>
                <c:pt idx="8">
                  <c:v>Q1-15</c:v>
                </c:pt>
                <c:pt idx="9">
                  <c:v>Q2-15</c:v>
                </c:pt>
                <c:pt idx="10">
                  <c:v>Q3-15</c:v>
                </c:pt>
                <c:pt idx="11">
                  <c:v>Q4-15</c:v>
                </c:pt>
                <c:pt idx="12">
                  <c:v>Q1-16</c:v>
                </c:pt>
                <c:pt idx="13">
                  <c:v>Q2-16</c:v>
                </c:pt>
                <c:pt idx="14">
                  <c:v>Q3-16</c:v>
                </c:pt>
                <c:pt idx="15">
                  <c:v>Q4-16</c:v>
                </c:pt>
                <c:pt idx="16">
                  <c:v>Q1-17</c:v>
                </c:pt>
                <c:pt idx="17">
                  <c:v>Q2-17</c:v>
                </c:pt>
                <c:pt idx="18">
                  <c:v>Q3-17</c:v>
                </c:pt>
                <c:pt idx="19">
                  <c:v>Q4-17</c:v>
                </c:pt>
                <c:pt idx="20">
                  <c:v>Q1-18</c:v>
                </c:pt>
                <c:pt idx="21">
                  <c:v>Q2-18</c:v>
                </c:pt>
                <c:pt idx="22">
                  <c:v>Q3-18</c:v>
                </c:pt>
                <c:pt idx="23">
                  <c:v>Q4-18</c:v>
                </c:pt>
                <c:pt idx="24">
                  <c:v>Q1-19</c:v>
                </c:pt>
                <c:pt idx="25">
                  <c:v>Q2-19</c:v>
                </c:pt>
                <c:pt idx="26">
                  <c:v>Q3-19</c:v>
                </c:pt>
                <c:pt idx="27">
                  <c:v>Q4-19</c:v>
                </c:pt>
                <c:pt idx="28">
                  <c:v>Q1-20</c:v>
                </c:pt>
                <c:pt idx="29">
                  <c:v>Q2-20</c:v>
                </c:pt>
              </c:strCache>
            </c:strRef>
          </c:cat>
          <c:val>
            <c:numRef>
              <c:f>'Chart Data'!$N$249:$AX$249</c:f>
              <c:numCache>
                <c:formatCode>_-* #,##0_-;_-* #,##0\-;_-* "-"??_-;_-@_-</c:formatCode>
                <c:ptCount val="30"/>
                <c:pt idx="0">
                  <c:v>52454</c:v>
                </c:pt>
                <c:pt idx="1">
                  <c:v>52904</c:v>
                </c:pt>
                <c:pt idx="2">
                  <c:v>54801</c:v>
                </c:pt>
                <c:pt idx="3">
                  <c:v>54431</c:v>
                </c:pt>
                <c:pt idx="4">
                  <c:v>59366</c:v>
                </c:pt>
                <c:pt idx="5">
                  <c:v>58239</c:v>
                </c:pt>
                <c:pt idx="6">
                  <c:v>59264</c:v>
                </c:pt>
                <c:pt idx="7">
                  <c:v>56107</c:v>
                </c:pt>
                <c:pt idx="8">
                  <c:v>51993</c:v>
                </c:pt>
                <c:pt idx="9">
                  <c:v>54882</c:v>
                </c:pt>
                <c:pt idx="10">
                  <c:v>53252</c:v>
                </c:pt>
                <c:pt idx="11">
                  <c:v>55621</c:v>
                </c:pt>
                <c:pt idx="12">
                  <c:v>59216</c:v>
                </c:pt>
                <c:pt idx="13">
                  <c:v>57325</c:v>
                </c:pt>
                <c:pt idx="14">
                  <c:v>56236</c:v>
                </c:pt>
                <c:pt idx="15">
                  <c:v>58273</c:v>
                </c:pt>
                <c:pt idx="16">
                  <c:v>58485</c:v>
                </c:pt>
                <c:pt idx="17">
                  <c:v>53816</c:v>
                </c:pt>
                <c:pt idx="18">
                  <c:v>52810</c:v>
                </c:pt>
                <c:pt idx="19">
                  <c:v>61270</c:v>
                </c:pt>
                <c:pt idx="20">
                  <c:v>58214</c:v>
                </c:pt>
                <c:pt idx="21">
                  <c:v>57901</c:v>
                </c:pt>
                <c:pt idx="22">
                  <c:v>61986</c:v>
                </c:pt>
                <c:pt idx="23">
                  <c:v>61451</c:v>
                </c:pt>
                <c:pt idx="24">
                  <c:v>59742</c:v>
                </c:pt>
                <c:pt idx="25">
                  <c:v>62354</c:v>
                </c:pt>
                <c:pt idx="26">
                  <c:v>58557</c:v>
                </c:pt>
                <c:pt idx="27">
                  <c:v>62389</c:v>
                </c:pt>
                <c:pt idx="28">
                  <c:v>57892</c:v>
                </c:pt>
                <c:pt idx="29">
                  <c:v>52407</c:v>
                </c:pt>
              </c:numCache>
            </c:numRef>
          </c:val>
          <c:smooth val="0"/>
          <c:extLst xmlns:c16r2="http://schemas.microsoft.com/office/drawing/2015/06/chart">
            <c:ext xmlns:c16="http://schemas.microsoft.com/office/drawing/2014/chart" uri="{C3380CC4-5D6E-409C-BE32-E72D297353CC}">
              <c16:uniqueId val="{00000000-F164-4FB5-B336-805176F0FC35}"/>
            </c:ext>
          </c:extLst>
        </c:ser>
        <c:dLbls>
          <c:showLegendKey val="0"/>
          <c:showVal val="0"/>
          <c:showCatName val="0"/>
          <c:showSerName val="0"/>
          <c:showPercent val="0"/>
          <c:showBubbleSize val="0"/>
        </c:dLbls>
        <c:marker val="1"/>
        <c:smooth val="0"/>
        <c:axId val="141288192"/>
        <c:axId val="141289728"/>
      </c:lineChart>
      <c:catAx>
        <c:axId val="141288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289728"/>
        <c:crosses val="autoZero"/>
        <c:auto val="1"/>
        <c:lblAlgn val="ctr"/>
        <c:lblOffset val="100"/>
        <c:noMultiLvlLbl val="0"/>
      </c:catAx>
      <c:valAx>
        <c:axId val="141289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lgn="ctr" rtl="0">
                  <a:defRPr sz="1000" b="0" i="0" u="none" strike="noStrike" kern="1200" baseline="0">
                    <a:solidFill>
                      <a:srgbClr val="1F497D"/>
                    </a:solidFill>
                    <a:latin typeface="+mn-lt"/>
                    <a:ea typeface="+mn-ea"/>
                    <a:cs typeface="+mn-cs"/>
                  </a:defRPr>
                </a:pPr>
                <a:r>
                  <a:rPr lang="en-US" sz="1000" b="0" i="0" u="none" strike="noStrike" kern="1200" baseline="0">
                    <a:solidFill>
                      <a:schemeClr val="tx2"/>
                    </a:solidFill>
                    <a:latin typeface="+mn-lt"/>
                    <a:ea typeface="+mn-ea"/>
                    <a:cs typeface="+mn-cs"/>
                  </a:rPr>
                  <a:t>AT CURRENT PRICES (in million QR)</a:t>
                </a:r>
              </a:p>
            </c:rich>
          </c:tx>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288192"/>
        <c:crosses val="autoZero"/>
        <c:crossBetween val="between"/>
      </c:valAx>
      <c:valAx>
        <c:axId val="141541760"/>
        <c:scaling>
          <c:orientation val="minMax"/>
        </c:scaling>
        <c:delete val="0"/>
        <c:axPos val="r"/>
        <c:title>
          <c:tx>
            <c:rich>
              <a:bodyPr rot="-5400000" vert="horz"/>
              <a:lstStyle/>
              <a:p>
                <a:pPr algn="ctr" rtl="0">
                  <a:defRPr sz="1000" b="0" i="0" u="none" strike="noStrike" kern="1200" baseline="0">
                    <a:solidFill>
                      <a:schemeClr val="bg1">
                        <a:lumMod val="50000"/>
                      </a:schemeClr>
                    </a:solidFill>
                    <a:latin typeface="+mn-lt"/>
                    <a:ea typeface="+mn-ea"/>
                    <a:cs typeface="+mn-cs"/>
                  </a:defRPr>
                </a:pPr>
                <a:r>
                  <a:rPr lang="en-US" sz="1000" b="0" i="0" u="none" strike="noStrike" kern="1200" baseline="0">
                    <a:solidFill>
                      <a:schemeClr val="bg1">
                        <a:lumMod val="50000"/>
                      </a:schemeClr>
                    </a:solidFill>
                    <a:latin typeface="+mn-lt"/>
                    <a:ea typeface="+mn-ea"/>
                    <a:cs typeface="+mn-cs"/>
                  </a:rPr>
                  <a:t>Percentage of Total GDP (%)</a:t>
                </a:r>
              </a:p>
            </c:rich>
          </c:tx>
          <c:overlay val="0"/>
        </c:title>
        <c:numFmt formatCode="_(* #,##0.00_);_(* \(#,##0.0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543680"/>
        <c:crosses val="max"/>
        <c:crossBetween val="between"/>
      </c:valAx>
      <c:catAx>
        <c:axId val="141543680"/>
        <c:scaling>
          <c:orientation val="minMax"/>
        </c:scaling>
        <c:delete val="1"/>
        <c:axPos val="b"/>
        <c:numFmt formatCode="General" sourceLinked="1"/>
        <c:majorTickMark val="out"/>
        <c:minorTickMark val="none"/>
        <c:tickLblPos val="nextTo"/>
        <c:crossAx val="141541760"/>
        <c:crosses val="autoZero"/>
        <c:auto val="1"/>
        <c:lblAlgn val="ctr"/>
        <c:lblOffset val="100"/>
        <c:noMultiLvlLbl val="0"/>
      </c:catAx>
      <c:spPr>
        <a:noFill/>
        <a:ln>
          <a:noFill/>
        </a:ln>
        <a:effectLst/>
      </c:spPr>
    </c:plotArea>
    <c:legend>
      <c:legendPos val="b"/>
      <c:layout>
        <c:manualLayout>
          <c:xMode val="edge"/>
          <c:yMode val="edge"/>
          <c:x val="0.23898542777374795"/>
          <c:y val="0.9243214264502233"/>
          <c:w val="0.47008109894348754"/>
          <c:h val="5.582855838874144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115792543475915E-2"/>
          <c:y val="7.45341776917402E-2"/>
          <c:w val="0.91073021135515952"/>
          <c:h val="0.76651913435149599"/>
        </c:manualLayout>
      </c:layout>
      <c:barChart>
        <c:barDir val="col"/>
        <c:grouping val="clustered"/>
        <c:varyColors val="0"/>
        <c:ser>
          <c:idx val="1"/>
          <c:order val="0"/>
          <c:tx>
            <c:strRef>
              <c:f>'Chart Data'!$C$198</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Data'!$D$191:$AX$191</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Data'!$D$198:$AX$198</c:f>
              <c:numCache>
                <c:formatCode>_(* #,##0.00_);_(* \(#,##0.00\);_(* "-"??_);_(@_)</c:formatCode>
                <c:ptCount val="38"/>
                <c:pt idx="0">
                  <c:v>42.368838313699989</c:v>
                </c:pt>
                <c:pt idx="1">
                  <c:v>40.600512864665113</c:v>
                </c:pt>
                <c:pt idx="2">
                  <c:v>40.547292611286551</c:v>
                </c:pt>
                <c:pt idx="3">
                  <c:v>41.329477770973021</c:v>
                </c:pt>
                <c:pt idx="4">
                  <c:v>39.440332109456087</c:v>
                </c:pt>
                <c:pt idx="5">
                  <c:v>41.604179123985134</c:v>
                </c:pt>
                <c:pt idx="6">
                  <c:v>42.962093115248365</c:v>
                </c:pt>
                <c:pt idx="7">
                  <c:v>43.796448256748619</c:v>
                </c:pt>
                <c:pt idx="8">
                  <c:v>41.575511017349392</c:v>
                </c:pt>
                <c:pt idx="9">
                  <c:v>44.693397580097098</c:v>
                </c:pt>
                <c:pt idx="10">
                  <c:v>44.994396228191363</c:v>
                </c:pt>
                <c:pt idx="11">
                  <c:v>45.912386414132541</c:v>
                </c:pt>
                <c:pt idx="12">
                  <c:v>43.837305998212841</c:v>
                </c:pt>
                <c:pt idx="13">
                  <c:v>46.043867034832573</c:v>
                </c:pt>
                <c:pt idx="14">
                  <c:v>48.188606033200607</c:v>
                </c:pt>
                <c:pt idx="15">
                  <c:v>52.382730861466243</c:v>
                </c:pt>
                <c:pt idx="16">
                  <c:v>58.582027467138978</c:v>
                </c:pt>
                <c:pt idx="17">
                  <c:v>60.76241075138504</c:v>
                </c:pt>
                <c:pt idx="18">
                  <c:v>63.715142834214554</c:v>
                </c:pt>
                <c:pt idx="19">
                  <c:v>67.09905735285227</c:v>
                </c:pt>
                <c:pt idx="20">
                  <c:v>71.665887234853528</c:v>
                </c:pt>
                <c:pt idx="21">
                  <c:v>70.553395316652356</c:v>
                </c:pt>
                <c:pt idx="22">
                  <c:v>69.869969114796419</c:v>
                </c:pt>
                <c:pt idx="23">
                  <c:v>69.293029048849803</c:v>
                </c:pt>
                <c:pt idx="24">
                  <c:v>66.008831597775412</c:v>
                </c:pt>
                <c:pt idx="25">
                  <c:v>66.84311099867007</c:v>
                </c:pt>
                <c:pt idx="26">
                  <c:v>66.46391916077269</c:v>
                </c:pt>
                <c:pt idx="27">
                  <c:v>64.772283214440023</c:v>
                </c:pt>
                <c:pt idx="28">
                  <c:v>62.722623858349479</c:v>
                </c:pt>
                <c:pt idx="29">
                  <c:v>61.367590126029327</c:v>
                </c:pt>
                <c:pt idx="30">
                  <c:v>59.342064418584826</c:v>
                </c:pt>
                <c:pt idx="31">
                  <c:v>60.742945633275333</c:v>
                </c:pt>
                <c:pt idx="32">
                  <c:v>62.283170085095193</c:v>
                </c:pt>
                <c:pt idx="33">
                  <c:v>63.972527250817265</c:v>
                </c:pt>
                <c:pt idx="34">
                  <c:v>64.492583324301705</c:v>
                </c:pt>
                <c:pt idx="35">
                  <c:v>65.669776216608</c:v>
                </c:pt>
                <c:pt idx="36">
                  <c:v>65.93240427344837</c:v>
                </c:pt>
                <c:pt idx="37">
                  <c:v>75.674140300788423</c:v>
                </c:pt>
              </c:numCache>
            </c:numRef>
          </c:val>
          <c:extLst xmlns:c16r2="http://schemas.microsoft.com/office/drawing/2015/06/chart">
            <c:ext xmlns:c16="http://schemas.microsoft.com/office/drawing/2014/chart" uri="{C3380CC4-5D6E-409C-BE32-E72D297353CC}">
              <c16:uniqueId val="{00000001-A42A-4F4F-ADB9-A3F64FC31E22}"/>
            </c:ext>
          </c:extLst>
        </c:ser>
        <c:dLbls>
          <c:showLegendKey val="0"/>
          <c:showVal val="0"/>
          <c:showCatName val="0"/>
          <c:showSerName val="0"/>
          <c:showPercent val="0"/>
          <c:showBubbleSize val="0"/>
        </c:dLbls>
        <c:gapWidth val="150"/>
        <c:axId val="139986816"/>
        <c:axId val="139988352"/>
      </c:barChart>
      <c:catAx>
        <c:axId val="139986816"/>
        <c:scaling>
          <c:orientation val="minMax"/>
        </c:scaling>
        <c:delete val="0"/>
        <c:axPos val="b"/>
        <c:majorGridlines>
          <c:spPr>
            <a:ln>
              <a:solidFill>
                <a:schemeClr val="bg1">
                  <a:lumMod val="85000"/>
                </a:schemeClr>
              </a:solidFill>
            </a:ln>
          </c:spPr>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988352"/>
        <c:crosses val="autoZero"/>
        <c:auto val="1"/>
        <c:lblAlgn val="ctr"/>
        <c:lblOffset val="100"/>
        <c:noMultiLvlLbl val="0"/>
      </c:catAx>
      <c:valAx>
        <c:axId val="139988352"/>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0" i="0" baseline="0">
                    <a:effectLst/>
                  </a:rPr>
                  <a:t>%</a:t>
                </a:r>
                <a:endParaRPr lang="en-US" sz="1000">
                  <a:effectLst/>
                </a:endParaRPr>
              </a:p>
            </c:rich>
          </c:tx>
          <c:layout>
            <c:manualLayout>
              <c:xMode val="edge"/>
              <c:yMode val="edge"/>
              <c:x val="6.2378167641325534E-3"/>
              <c:y val="1.1685933103130175E-2"/>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986816"/>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5123303270047E-2"/>
          <c:y val="6.9868995633187769E-2"/>
          <c:w val="0.89020374836935612"/>
          <c:h val="0.77124184804410367"/>
        </c:manualLayout>
      </c:layout>
      <c:lineChart>
        <c:grouping val="standard"/>
        <c:varyColors val="0"/>
        <c:ser>
          <c:idx val="0"/>
          <c:order val="0"/>
          <c:tx>
            <c:strRef>
              <c:f>'Chart Data'!$C$202</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Data'!$D$201:$AX$201</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Data'!$D$202:$AX$202</c:f>
              <c:numCache>
                <c:formatCode>_-* #,##0_-;_-* #,##0\-;_-* "-"??_-;_-@_-</c:formatCode>
                <c:ptCount val="38"/>
                <c:pt idx="0">
                  <c:v>9055.9537083897849</c:v>
                </c:pt>
                <c:pt idx="1">
                  <c:v>9423.5164511167604</c:v>
                </c:pt>
                <c:pt idx="2">
                  <c:v>10247.853424125329</c:v>
                </c:pt>
                <c:pt idx="3">
                  <c:v>11701.558501858512</c:v>
                </c:pt>
                <c:pt idx="4">
                  <c:v>11543.100299420676</c:v>
                </c:pt>
                <c:pt idx="5">
                  <c:v>11735.177049725131</c:v>
                </c:pt>
                <c:pt idx="6">
                  <c:v>12016.042230881809</c:v>
                </c:pt>
                <c:pt idx="7">
                  <c:v>13610.438237089544</c:v>
                </c:pt>
                <c:pt idx="8">
                  <c:v>13643.034882052894</c:v>
                </c:pt>
                <c:pt idx="9">
                  <c:v>13927.115866637698</c:v>
                </c:pt>
                <c:pt idx="10">
                  <c:v>14362.419809484378</c:v>
                </c:pt>
                <c:pt idx="11">
                  <c:v>14714.331477508054</c:v>
                </c:pt>
                <c:pt idx="12">
                  <c:v>15195.325727940855</c:v>
                </c:pt>
                <c:pt idx="13">
                  <c:v>15477.558344469757</c:v>
                </c:pt>
                <c:pt idx="14">
                  <c:v>15657.591291208928</c:v>
                </c:pt>
                <c:pt idx="15">
                  <c:v>15753.333501548996</c:v>
                </c:pt>
                <c:pt idx="16">
                  <c:v>16211.706549202547</c:v>
                </c:pt>
                <c:pt idx="17">
                  <c:v>16577.305014340407</c:v>
                </c:pt>
                <c:pt idx="18">
                  <c:v>16906.669499630189</c:v>
                </c:pt>
                <c:pt idx="19">
                  <c:v>17090.236225249744</c:v>
                </c:pt>
                <c:pt idx="20">
                  <c:v>16931.177639148824</c:v>
                </c:pt>
                <c:pt idx="21">
                  <c:v>17440.779448054342</c:v>
                </c:pt>
                <c:pt idx="22">
                  <c:v>17593.87800596745</c:v>
                </c:pt>
                <c:pt idx="23">
                  <c:v>17618.204092643435</c:v>
                </c:pt>
                <c:pt idx="24">
                  <c:v>16259.291492098784</c:v>
                </c:pt>
                <c:pt idx="25">
                  <c:v>16864.269137576655</c:v>
                </c:pt>
                <c:pt idx="26">
                  <c:v>16798.079461986512</c:v>
                </c:pt>
                <c:pt idx="27">
                  <c:v>16679.701028229269</c:v>
                </c:pt>
                <c:pt idx="28">
                  <c:v>17180.115733871964</c:v>
                </c:pt>
                <c:pt idx="29">
                  <c:v>17638.614599651319</c:v>
                </c:pt>
                <c:pt idx="30">
                  <c:v>18108.031673177698</c:v>
                </c:pt>
                <c:pt idx="31">
                  <c:v>18016.873280744396</c:v>
                </c:pt>
                <c:pt idx="32">
                  <c:v>18982.2701742385</c:v>
                </c:pt>
                <c:pt idx="33">
                  <c:v>19867.089663217841</c:v>
                </c:pt>
                <c:pt idx="34">
                  <c:v>19786.459027833924</c:v>
                </c:pt>
                <c:pt idx="35">
                  <c:v>19423.762956515475</c:v>
                </c:pt>
                <c:pt idx="36">
                  <c:v>20748.849349134867</c:v>
                </c:pt>
                <c:pt idx="37">
                  <c:v>21103.073713925984</c:v>
                </c:pt>
              </c:numCache>
            </c:numRef>
          </c:val>
          <c:smooth val="0"/>
          <c:extLst xmlns:c16r2="http://schemas.microsoft.com/office/drawing/2015/06/chart">
            <c:ext xmlns:c16="http://schemas.microsoft.com/office/drawing/2014/chart" uri="{C3380CC4-5D6E-409C-BE32-E72D297353CC}">
              <c16:uniqueId val="{00000000-D87B-40BC-9716-2B793824C848}"/>
            </c:ext>
          </c:extLst>
        </c:ser>
        <c:ser>
          <c:idx val="1"/>
          <c:order val="1"/>
          <c:tx>
            <c:strRef>
              <c:f>'Chart Data'!$C$205</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Data'!$D$201:$AX$201</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Data'!$D$205:$AX$205</c:f>
              <c:numCache>
                <c:formatCode>_-* #,##0_-;_-* #,##0\-;_-* "-"??_-;_-@_-</c:formatCode>
                <c:ptCount val="38"/>
                <c:pt idx="0">
                  <c:v>11704.074492474239</c:v>
                </c:pt>
                <c:pt idx="1">
                  <c:v>12173.146596610073</c:v>
                </c:pt>
                <c:pt idx="2">
                  <c:v>13080.287757910928</c:v>
                </c:pt>
                <c:pt idx="3">
                  <c:v>12850.579714610481</c:v>
                </c:pt>
                <c:pt idx="4">
                  <c:v>13007.691886815986</c:v>
                </c:pt>
                <c:pt idx="5">
                  <c:v>13346.39126790899</c:v>
                </c:pt>
                <c:pt idx="6">
                  <c:v>13516.13683750643</c:v>
                </c:pt>
                <c:pt idx="7">
                  <c:v>15129.767186631754</c:v>
                </c:pt>
                <c:pt idx="8">
                  <c:v>15473.756990168695</c:v>
                </c:pt>
                <c:pt idx="9">
                  <c:v>15446.96227894026</c:v>
                </c:pt>
                <c:pt idx="10">
                  <c:v>15574.973202404279</c:v>
                </c:pt>
                <c:pt idx="11">
                  <c:v>15861.64181244744</c:v>
                </c:pt>
                <c:pt idx="12">
                  <c:v>16453.802167375401</c:v>
                </c:pt>
                <c:pt idx="13">
                  <c:v>16815.107474370419</c:v>
                </c:pt>
                <c:pt idx="14">
                  <c:v>17072.528407181035</c:v>
                </c:pt>
                <c:pt idx="15">
                  <c:v>17126.619336602933</c:v>
                </c:pt>
                <c:pt idx="16">
                  <c:v>17577.856558640116</c:v>
                </c:pt>
                <c:pt idx="17">
                  <c:v>18023.773963991607</c:v>
                </c:pt>
                <c:pt idx="18">
                  <c:v>18264.647464307651</c:v>
                </c:pt>
                <c:pt idx="19">
                  <c:v>18181.303762529205</c:v>
                </c:pt>
                <c:pt idx="20">
                  <c:v>18041.308457549854</c:v>
                </c:pt>
                <c:pt idx="21">
                  <c:v>18708.464304593126</c:v>
                </c:pt>
                <c:pt idx="22">
                  <c:v>18648.68559823095</c:v>
                </c:pt>
                <c:pt idx="23">
                  <c:v>18534.510838071932</c:v>
                </c:pt>
                <c:pt idx="24">
                  <c:v>16966.015058288664</c:v>
                </c:pt>
                <c:pt idx="25">
                  <c:v>17473.837516081821</c:v>
                </c:pt>
                <c:pt idx="26">
                  <c:v>17410.432507845508</c:v>
                </c:pt>
                <c:pt idx="27">
                  <c:v>17150.271826087104</c:v>
                </c:pt>
                <c:pt idx="28">
                  <c:v>17180.115733871964</c:v>
                </c:pt>
                <c:pt idx="29">
                  <c:v>17638.614599651319</c:v>
                </c:pt>
                <c:pt idx="30">
                  <c:v>18108.031673177698</c:v>
                </c:pt>
                <c:pt idx="31">
                  <c:v>18016.873280744396</c:v>
                </c:pt>
                <c:pt idx="32">
                  <c:v>18583.924715542798</c:v>
                </c:pt>
                <c:pt idx="33">
                  <c:v>19549.665848966757</c:v>
                </c:pt>
                <c:pt idx="34">
                  <c:v>19324.68957463609</c:v>
                </c:pt>
                <c:pt idx="35">
                  <c:v>19034.501725991071</c:v>
                </c:pt>
                <c:pt idx="36">
                  <c:v>20209.993569084254</c:v>
                </c:pt>
                <c:pt idx="37">
                  <c:v>20661.833576186153</c:v>
                </c:pt>
              </c:numCache>
            </c:numRef>
          </c:val>
          <c:smooth val="0"/>
          <c:extLst xmlns:c16r2="http://schemas.microsoft.com/office/drawing/2015/06/chart">
            <c:ext xmlns:c16="http://schemas.microsoft.com/office/drawing/2014/chart" uri="{C3380CC4-5D6E-409C-BE32-E72D297353CC}">
              <c16:uniqueId val="{00000001-D87B-40BC-9716-2B793824C848}"/>
            </c:ext>
          </c:extLst>
        </c:ser>
        <c:dLbls>
          <c:showLegendKey val="0"/>
          <c:showVal val="0"/>
          <c:showCatName val="0"/>
          <c:showSerName val="0"/>
          <c:showPercent val="0"/>
          <c:showBubbleSize val="0"/>
        </c:dLbls>
        <c:marker val="1"/>
        <c:smooth val="0"/>
        <c:axId val="139552640"/>
        <c:axId val="139554816"/>
      </c:lineChart>
      <c:catAx>
        <c:axId val="139552640"/>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554816"/>
        <c:crosses val="autoZero"/>
        <c:auto val="1"/>
        <c:lblAlgn val="ctr"/>
        <c:lblOffset val="100"/>
        <c:noMultiLvlLbl val="0"/>
      </c:catAx>
      <c:valAx>
        <c:axId val="139554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0" i="0" baseline="0">
                    <a:effectLst/>
                  </a:rPr>
                  <a:t>in million</a:t>
                </a:r>
                <a:r>
                  <a:rPr lang="ar-QA" sz="1000" b="0" i="0" baseline="0">
                    <a:effectLst/>
                  </a:rPr>
                  <a:t> </a:t>
                </a:r>
                <a:r>
                  <a:rPr lang="en-US" sz="1000" b="0" i="0" baseline="0">
                    <a:effectLst/>
                  </a:rPr>
                  <a:t>QR</a:t>
                </a:r>
                <a:endParaRPr lang="en-US" sz="1000">
                  <a:effectLst/>
                </a:endParaRPr>
              </a:p>
            </c:rich>
          </c:tx>
          <c:layout>
            <c:manualLayout>
              <c:xMode val="edge"/>
              <c:yMode val="edge"/>
              <c:x val="7.9459560369695165E-3"/>
              <c:y val="5.6829450759822769E-3"/>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552640"/>
        <c:crosses val="autoZero"/>
        <c:crossBetween val="between"/>
      </c:valAx>
      <c:spPr>
        <a:noFill/>
        <a:ln>
          <a:noFill/>
        </a:ln>
        <a:effectLst/>
      </c:spPr>
    </c:plotArea>
    <c:legend>
      <c:legendPos val="b"/>
      <c:layout>
        <c:manualLayout>
          <c:xMode val="edge"/>
          <c:yMode val="edge"/>
          <c:x val="0.26893790253342659"/>
          <c:y val="0.94173654970668597"/>
          <c:w val="0.54031879178059039"/>
          <c:h val="4.6509114583333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5123303270047E-2"/>
          <c:y val="6.9868995633187769E-2"/>
          <c:w val="0.89020374836935612"/>
          <c:h val="0.77124184804410367"/>
        </c:manualLayout>
      </c:layout>
      <c:barChart>
        <c:barDir val="col"/>
        <c:grouping val="clustered"/>
        <c:varyColors val="0"/>
        <c:ser>
          <c:idx val="1"/>
          <c:order val="0"/>
          <c:tx>
            <c:strRef>
              <c:f>'Chart Data'!$C$208</c:f>
              <c:strCache>
                <c:ptCount val="1"/>
                <c:pt idx="0">
                  <c:v>Percent of Total GDP</c:v>
                </c:pt>
              </c:strCache>
            </c:strRef>
          </c:tx>
          <c:spPr>
            <a:solidFill>
              <a:schemeClr val="bg1">
                <a:lumMod val="65000"/>
              </a:schemeClr>
            </a:solidFill>
            <a:ln w="28575" cap="rnd">
              <a:solidFill>
                <a:schemeClr val="bg1">
                  <a:lumMod val="65000"/>
                </a:schemeClr>
              </a:solidFill>
              <a:round/>
            </a:ln>
            <a:effectLst/>
          </c:spPr>
          <c:invertIfNegative val="0"/>
          <c:cat>
            <c:strRef>
              <c:f>'Chart Data'!$D$201:$AX$201</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Data'!$D$208:$AX$208</c:f>
              <c:numCache>
                <c:formatCode>_(* #,##0.00_);_(* \(#,##0.00\);_(* "-"??_);_(@_)</c:formatCode>
                <c:ptCount val="38"/>
                <c:pt idx="0">
                  <c:v>6.5432590609594028</c:v>
                </c:pt>
                <c:pt idx="1">
                  <c:v>6.1555497347809496</c:v>
                </c:pt>
                <c:pt idx="2">
                  <c:v>6.4254875912313603</c:v>
                </c:pt>
                <c:pt idx="3">
                  <c:v>7.3261398707540906</c:v>
                </c:pt>
                <c:pt idx="4">
                  <c:v>6.7867417636102614</c:v>
                </c:pt>
                <c:pt idx="5">
                  <c:v>7.044275358844966</c:v>
                </c:pt>
                <c:pt idx="6">
                  <c:v>7.1102157072030696</c:v>
                </c:pt>
                <c:pt idx="7">
                  <c:v>7.8040475835903287</c:v>
                </c:pt>
                <c:pt idx="8">
                  <c:v>7.399134349361737</c:v>
                </c:pt>
                <c:pt idx="9">
                  <c:v>7.9767093958834305</c:v>
                </c:pt>
                <c:pt idx="10">
                  <c:v>7.9773110041525275</c:v>
                </c:pt>
                <c:pt idx="11">
                  <c:v>7.9820141303273431</c:v>
                </c:pt>
                <c:pt idx="12">
                  <c:v>7.7175512896791014</c:v>
                </c:pt>
                <c:pt idx="13">
                  <c:v>8.1737600135411981</c:v>
                </c:pt>
                <c:pt idx="14">
                  <c:v>8.293038438738412</c:v>
                </c:pt>
                <c:pt idx="15">
                  <c:v>8.9709548901947791</c:v>
                </c:pt>
                <c:pt idx="16">
                  <c:v>10.644846371197831</c:v>
                </c:pt>
                <c:pt idx="17">
                  <c:v>11.136552144152107</c:v>
                </c:pt>
                <c:pt idx="18">
                  <c:v>11.583575190579545</c:v>
                </c:pt>
                <c:pt idx="19">
                  <c:v>12.066953996133629</c:v>
                </c:pt>
                <c:pt idx="20">
                  <c:v>12.935261990519878</c:v>
                </c:pt>
                <c:pt idx="21">
                  <c:v>12.985238779964217</c:v>
                </c:pt>
                <c:pt idx="22">
                  <c:v>12.471107128057474</c:v>
                </c:pt>
                <c:pt idx="23">
                  <c:v>12.065277345467377</c:v>
                </c:pt>
                <c:pt idx="24">
                  <c:v>11.137525170440425</c:v>
                </c:pt>
                <c:pt idx="25">
                  <c:v>11.962716280968403</c:v>
                </c:pt>
                <c:pt idx="26">
                  <c:v>11.617859902411046</c:v>
                </c:pt>
                <c:pt idx="27">
                  <c:v>10.771365832982255</c:v>
                </c:pt>
                <c:pt idx="28">
                  <c:v>10.727398389180156</c:v>
                </c:pt>
                <c:pt idx="29">
                  <c:v>10.823976658251565</c:v>
                </c:pt>
                <c:pt idx="30">
                  <c:v>10.533014814512768</c:v>
                </c:pt>
                <c:pt idx="31">
                  <c:v>10.455967727847989</c:v>
                </c:pt>
                <c:pt idx="32">
                  <c:v>11.66658397506108</c:v>
                </c:pt>
                <c:pt idx="33">
                  <c:v>12.563038123037867</c:v>
                </c:pt>
                <c:pt idx="34">
                  <c:v>12.401062346959426</c:v>
                </c:pt>
                <c:pt idx="35">
                  <c:v>12.166572860779381</c:v>
                </c:pt>
                <c:pt idx="36">
                  <c:v>13.635836213579585</c:v>
                </c:pt>
                <c:pt idx="37">
                  <c:v>18.100035085081494</c:v>
                </c:pt>
              </c:numCache>
            </c:numRef>
          </c:val>
          <c:extLst xmlns:c16r2="http://schemas.microsoft.com/office/drawing/2015/06/chart">
            <c:ext xmlns:c16="http://schemas.microsoft.com/office/drawing/2014/chart" uri="{C3380CC4-5D6E-409C-BE32-E72D297353CC}">
              <c16:uniqueId val="{00000001-D87B-40BC-9716-2B793824C848}"/>
            </c:ext>
          </c:extLst>
        </c:ser>
        <c:dLbls>
          <c:showLegendKey val="0"/>
          <c:showVal val="0"/>
          <c:showCatName val="0"/>
          <c:showSerName val="0"/>
          <c:showPercent val="0"/>
          <c:showBubbleSize val="0"/>
        </c:dLbls>
        <c:gapWidth val="150"/>
        <c:axId val="139588352"/>
        <c:axId val="139589888"/>
      </c:barChart>
      <c:catAx>
        <c:axId val="139588352"/>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589888"/>
        <c:crosses val="autoZero"/>
        <c:auto val="1"/>
        <c:lblAlgn val="ctr"/>
        <c:lblOffset val="100"/>
        <c:noMultiLvlLbl val="0"/>
      </c:catAx>
      <c:valAx>
        <c:axId val="139589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0" i="0" baseline="0">
                    <a:effectLst/>
                  </a:rPr>
                  <a:t>%</a:t>
                </a:r>
                <a:endParaRPr lang="en-US" sz="1000">
                  <a:effectLst/>
                </a:endParaRPr>
              </a:p>
            </c:rich>
          </c:tx>
          <c:layout>
            <c:manualLayout>
              <c:xMode val="edge"/>
              <c:yMode val="edge"/>
              <c:x val="7.9459560369695165E-3"/>
              <c:y val="5.6829450759822769E-3"/>
            </c:manualLayout>
          </c:layout>
          <c:overlay val="0"/>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588352"/>
        <c:crosses val="autoZero"/>
        <c:crossBetween val="between"/>
      </c:valAx>
      <c:spPr>
        <a:noFill/>
        <a:ln>
          <a:noFill/>
        </a:ln>
        <a:effectLst/>
      </c:spPr>
    </c:plotArea>
    <c:plotVisOnly val="1"/>
    <c:dispBlanksAs val="zero"/>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122065688345005E-2"/>
          <c:y val="6.765327695560254E-2"/>
          <c:w val="0.89565679715941227"/>
          <c:h val="0.77003967527314898"/>
        </c:manualLayout>
      </c:layout>
      <c:lineChart>
        <c:grouping val="standard"/>
        <c:varyColors val="0"/>
        <c:ser>
          <c:idx val="0"/>
          <c:order val="0"/>
          <c:tx>
            <c:strRef>
              <c:f>'Chart Data'!$C$174</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Data'!$D$173:$AX$173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Data'!$D$174:$AX$174</c:f>
              <c:numCache>
                <c:formatCode>_-* #,##0_-;_-* #,##0\-;_-* "-"??_-;_-@_-</c:formatCode>
                <c:ptCount val="38"/>
                <c:pt idx="0">
                  <c:v>138401.27104889471</c:v>
                </c:pt>
                <c:pt idx="1">
                  <c:v>153089.76220061528</c:v>
                </c:pt>
                <c:pt idx="2">
                  <c:v>159487.56072784608</c:v>
                </c:pt>
                <c:pt idx="3">
                  <c:v>159723.38377773904</c:v>
                </c:pt>
                <c:pt idx="4">
                  <c:v>170083.09291084963</c:v>
                </c:pt>
                <c:pt idx="5">
                  <c:v>166591.68547393812</c:v>
                </c:pt>
                <c:pt idx="6">
                  <c:v>168996.87331157684</c:v>
                </c:pt>
                <c:pt idx="7">
                  <c:v>174402.29690178193</c:v>
                </c:pt>
                <c:pt idx="8">
                  <c:v>184386.90579026676</c:v>
                </c:pt>
                <c:pt idx="9">
                  <c:v>174597.25778433293</c:v>
                </c:pt>
                <c:pt idx="10">
                  <c:v>180040.86592597596</c:v>
                </c:pt>
                <c:pt idx="11">
                  <c:v>184343.59094406437</c:v>
                </c:pt>
                <c:pt idx="12">
                  <c:v>196893.09675546945</c:v>
                </c:pt>
                <c:pt idx="13">
                  <c:v>189356.65249320504</c:v>
                </c:pt>
                <c:pt idx="14">
                  <c:v>188804.03614276333</c:v>
                </c:pt>
                <c:pt idx="15">
                  <c:v>175603.7533837934</c:v>
                </c:pt>
                <c:pt idx="16">
                  <c:v>152296.29422428473</c:v>
                </c:pt>
                <c:pt idx="17">
                  <c:v>148854.91308048408</c:v>
                </c:pt>
                <c:pt idx="18">
                  <c:v>145953.81150872746</c:v>
                </c:pt>
                <c:pt idx="19">
                  <c:v>141628.41948950518</c:v>
                </c:pt>
                <c:pt idx="20">
                  <c:v>130891.64836056286</c:v>
                </c:pt>
                <c:pt idx="21">
                  <c:v>134312.35068980689</c:v>
                </c:pt>
                <c:pt idx="22">
                  <c:v>141077.11388658331</c:v>
                </c:pt>
                <c:pt idx="23">
                  <c:v>146024.02902293956</c:v>
                </c:pt>
                <c:pt idx="24">
                  <c:v>145986.57460502803</c:v>
                </c:pt>
                <c:pt idx="25">
                  <c:v>140973.57775178686</c:v>
                </c:pt>
                <c:pt idx="26">
                  <c:v>144588.41476045357</c:v>
                </c:pt>
                <c:pt idx="27">
                  <c:v>154852.23774644724</c:v>
                </c:pt>
                <c:pt idx="28">
                  <c:v>160151.74519108131</c:v>
                </c:pt>
                <c:pt idx="29">
                  <c:v>162958.72724563457</c:v>
                </c:pt>
                <c:pt idx="30">
                  <c:v>171916.89171677417</c:v>
                </c:pt>
                <c:pt idx="31">
                  <c:v>172311.86772659028</c:v>
                </c:pt>
                <c:pt idx="32">
                  <c:v>162706.3261603885</c:v>
                </c:pt>
                <c:pt idx="33">
                  <c:v>158139.21337057746</c:v>
                </c:pt>
                <c:pt idx="34">
                  <c:v>159554.54842693618</c:v>
                </c:pt>
                <c:pt idx="35">
                  <c:v>159648.597668211</c:v>
                </c:pt>
                <c:pt idx="36">
                  <c:v>152164.11391383252</c:v>
                </c:pt>
                <c:pt idx="37">
                  <c:v>116591.34147933044</c:v>
                </c:pt>
              </c:numCache>
            </c:numRef>
          </c:val>
          <c:smooth val="0"/>
          <c:extLst xmlns:c16r2="http://schemas.microsoft.com/office/drawing/2015/06/chart">
            <c:ext xmlns:c16="http://schemas.microsoft.com/office/drawing/2014/chart" uri="{C3380CC4-5D6E-409C-BE32-E72D297353CC}">
              <c16:uniqueId val="{00000000-857A-4AEF-9286-6A72FDAC697E}"/>
            </c:ext>
          </c:extLst>
        </c:ser>
        <c:ser>
          <c:idx val="1"/>
          <c:order val="1"/>
          <c:tx>
            <c:strRef>
              <c:f>'Chart Data'!$C$177</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Data'!$D$173:$AX$173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Data'!$D$177:$AX$177</c:f>
              <c:numCache>
                <c:formatCode>_-* #,##0_-;_-* #,##0\-;_-* "-"??_-;_-@_-</c:formatCode>
                <c:ptCount val="38"/>
                <c:pt idx="0">
                  <c:v>129804.23935501356</c:v>
                </c:pt>
                <c:pt idx="1">
                  <c:v>132598.0306204175</c:v>
                </c:pt>
                <c:pt idx="2">
                  <c:v>137565.29540396127</c:v>
                </c:pt>
                <c:pt idx="3">
                  <c:v>132348.86074865222</c:v>
                </c:pt>
                <c:pt idx="4">
                  <c:v>137982.10352158043</c:v>
                </c:pt>
                <c:pt idx="5">
                  <c:v>137726.47557514836</c:v>
                </c:pt>
                <c:pt idx="6">
                  <c:v>141580.05613752533</c:v>
                </c:pt>
                <c:pt idx="7">
                  <c:v>140206.42083147302</c:v>
                </c:pt>
                <c:pt idx="8">
                  <c:v>145295.80241034823</c:v>
                </c:pt>
                <c:pt idx="9">
                  <c:v>145323.7744242906</c:v>
                </c:pt>
                <c:pt idx="10">
                  <c:v>150108.50079970542</c:v>
                </c:pt>
                <c:pt idx="11">
                  <c:v>147741.63031722585</c:v>
                </c:pt>
                <c:pt idx="12">
                  <c:v>152884.31648964406</c:v>
                </c:pt>
                <c:pt idx="13">
                  <c:v>151722.45565257801</c:v>
                </c:pt>
                <c:pt idx="14">
                  <c:v>157306.95660273655</c:v>
                </c:pt>
                <c:pt idx="15">
                  <c:v>157946.85594720845</c:v>
                </c:pt>
                <c:pt idx="16">
                  <c:v>157548.93314249031</c:v>
                </c:pt>
                <c:pt idx="17">
                  <c:v>160746.99641524395</c:v>
                </c:pt>
                <c:pt idx="18">
                  <c:v>165017.31004610576</c:v>
                </c:pt>
                <c:pt idx="19">
                  <c:v>166011.46166797527</c:v>
                </c:pt>
                <c:pt idx="20">
                  <c:v>162867.89938536493</c:v>
                </c:pt>
                <c:pt idx="21">
                  <c:v>166165.59153133497</c:v>
                </c:pt>
                <c:pt idx="22">
                  <c:v>171750.7588948817</c:v>
                </c:pt>
                <c:pt idx="23">
                  <c:v>168437.00625089867</c:v>
                </c:pt>
                <c:pt idx="24">
                  <c:v>161083.59860295281</c:v>
                </c:pt>
                <c:pt idx="25">
                  <c:v>162753.55421548302</c:v>
                </c:pt>
                <c:pt idx="26">
                  <c:v>167889.53756970397</c:v>
                </c:pt>
                <c:pt idx="27">
                  <c:v>167472.27675997204</c:v>
                </c:pt>
                <c:pt idx="28">
                  <c:v>163190.32051781137</c:v>
                </c:pt>
                <c:pt idx="29">
                  <c:v>164459.50665716711</c:v>
                </c:pt>
                <c:pt idx="30">
                  <c:v>170445.9906209482</c:v>
                </c:pt>
                <c:pt idx="31">
                  <c:v>169243.41408415374</c:v>
                </c:pt>
                <c:pt idx="32">
                  <c:v>165895.8966436224</c:v>
                </c:pt>
                <c:pt idx="33">
                  <c:v>165311.56110036804</c:v>
                </c:pt>
                <c:pt idx="34">
                  <c:v>171662.3403282917</c:v>
                </c:pt>
                <c:pt idx="35">
                  <c:v>169640.03417538121</c:v>
                </c:pt>
                <c:pt idx="36">
                  <c:v>165822.72448643684</c:v>
                </c:pt>
                <c:pt idx="37">
                  <c:v>155195.76290759438</c:v>
                </c:pt>
              </c:numCache>
            </c:numRef>
          </c:val>
          <c:smooth val="0"/>
          <c:extLst xmlns:c16r2="http://schemas.microsoft.com/office/drawing/2015/06/chart">
            <c:ext xmlns:c16="http://schemas.microsoft.com/office/drawing/2014/chart" uri="{C3380CC4-5D6E-409C-BE32-E72D297353CC}">
              <c16:uniqueId val="{00000001-857A-4AEF-9286-6A72FDAC697E}"/>
            </c:ext>
          </c:extLst>
        </c:ser>
        <c:dLbls>
          <c:showLegendKey val="0"/>
          <c:showVal val="0"/>
          <c:showCatName val="0"/>
          <c:showSerName val="0"/>
          <c:showPercent val="0"/>
          <c:showBubbleSize val="0"/>
        </c:dLbls>
        <c:marker val="1"/>
        <c:smooth val="0"/>
        <c:axId val="139333632"/>
        <c:axId val="139335552"/>
      </c:lineChart>
      <c:catAx>
        <c:axId val="139333632"/>
        <c:scaling>
          <c:orientation val="minMax"/>
        </c:scaling>
        <c:delete val="0"/>
        <c:axPos val="b"/>
        <c:majorGridlines>
          <c:spPr>
            <a:ln>
              <a:solidFill>
                <a:schemeClr val="bg1">
                  <a:lumMod val="85000"/>
                </a:schemeClr>
              </a:solidFill>
            </a:ln>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335552"/>
        <c:crosses val="autoZero"/>
        <c:auto val="1"/>
        <c:lblAlgn val="ctr"/>
        <c:lblOffset val="100"/>
        <c:noMultiLvlLbl val="0"/>
      </c:catAx>
      <c:valAx>
        <c:axId val="139335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pPr>
                <a:r>
                  <a:rPr lang="en-US" sz="1000" b="0" i="0" baseline="0">
                    <a:effectLst/>
                  </a:rPr>
                  <a:t>in million</a:t>
                </a:r>
                <a:r>
                  <a:rPr lang="ar-QA" sz="1000" b="0" i="0" baseline="0">
                    <a:effectLst/>
                  </a:rPr>
                  <a:t> </a:t>
                </a:r>
                <a:r>
                  <a:rPr lang="en-US" sz="1000" b="0" i="0" baseline="0">
                    <a:effectLst/>
                  </a:rPr>
                  <a:t>QR</a:t>
                </a:r>
                <a:endParaRPr lang="en-US" sz="1000">
                  <a:effectLst/>
                </a:endParaRPr>
              </a:p>
            </c:rich>
          </c:tx>
          <c:layout>
            <c:manualLayout>
              <c:xMode val="edge"/>
              <c:yMode val="edge"/>
              <c:x val="1.4090021306380426E-2"/>
              <c:y val="9.8188255009350051E-3"/>
            </c:manualLayout>
          </c:layout>
          <c:overlay val="0"/>
        </c:title>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333632"/>
        <c:crosses val="autoZero"/>
        <c:crossBetween val="between"/>
      </c:valAx>
      <c:spPr>
        <a:noFill/>
        <a:ln>
          <a:noFill/>
        </a:ln>
        <a:effectLst/>
      </c:spPr>
    </c:plotArea>
    <c:legend>
      <c:legendPos val="b"/>
      <c:layout>
        <c:manualLayout>
          <c:xMode val="edge"/>
          <c:yMode val="edge"/>
          <c:x val="0.27374058467028967"/>
          <c:y val="0.93695442708333332"/>
          <c:w val="0.5156443194515854"/>
          <c:h val="4.6509114583333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521702597201732E-2"/>
          <c:y val="8.2140618624106418E-2"/>
          <c:w val="0.93379638922513064"/>
          <c:h val="0.75750909272705547"/>
        </c:manualLayout>
      </c:layout>
      <c:lineChart>
        <c:grouping val="standard"/>
        <c:varyColors val="0"/>
        <c:ser>
          <c:idx val="0"/>
          <c:order val="0"/>
          <c:tx>
            <c:strRef>
              <c:f>'Chart Data'!$C$4</c:f>
              <c:strCache>
                <c:ptCount val="1"/>
                <c:pt idx="0">
                  <c:v>AT CURRENT PRICES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'Chart Data'!$D$3:$AX$3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Data'!$D$4:$AX$4</c:f>
              <c:numCache>
                <c:formatCode>_-* #,##0_-;_-* #,##0\-;_-* "-"??_-;_-@_-</c:formatCode>
                <c:ptCount val="38"/>
                <c:pt idx="0">
                  <c:v>151.48755497296762</c:v>
                </c:pt>
                <c:pt idx="1">
                  <c:v>145.86580344638048</c:v>
                </c:pt>
                <c:pt idx="2">
                  <c:v>144.35055201934458</c:v>
                </c:pt>
                <c:pt idx="3">
                  <c:v>148.27108956130735</c:v>
                </c:pt>
                <c:pt idx="4">
                  <c:v>158.53216035545807</c:v>
                </c:pt>
                <c:pt idx="5">
                  <c:v>158.96222854784958</c:v>
                </c:pt>
                <c:pt idx="6">
                  <c:v>159.37244293024111</c:v>
                </c:pt>
                <c:pt idx="7">
                  <c:v>163.73876589183652</c:v>
                </c:pt>
                <c:pt idx="8">
                  <c:v>167.50448874828433</c:v>
                </c:pt>
                <c:pt idx="9">
                  <c:v>169.13237240578451</c:v>
                </c:pt>
                <c:pt idx="10">
                  <c:v>174.24105929809167</c:v>
                </c:pt>
                <c:pt idx="11">
                  <c:v>183.72199833088013</c:v>
                </c:pt>
                <c:pt idx="12">
                  <c:v>207.36584085663512</c:v>
                </c:pt>
                <c:pt idx="13">
                  <c:v>217.06583171340847</c:v>
                </c:pt>
                <c:pt idx="14">
                  <c:v>225.54695797503905</c:v>
                </c:pt>
                <c:pt idx="15">
                  <c:v>229.55521945491722</c:v>
                </c:pt>
                <c:pt idx="16">
                  <c:v>236.58995398419071</c:v>
                </c:pt>
                <c:pt idx="17">
                  <c:v>236.27674155150217</c:v>
                </c:pt>
                <c:pt idx="18">
                  <c:v>238.53470613828304</c:v>
                </c:pt>
                <c:pt idx="19">
                  <c:v>238.33391832602408</c:v>
                </c:pt>
                <c:pt idx="20">
                  <c:v>254.40172024329658</c:v>
                </c:pt>
                <c:pt idx="21">
                  <c:v>255.4848203899239</c:v>
                </c:pt>
                <c:pt idx="22">
                  <c:v>257.19157636100255</c:v>
                </c:pt>
                <c:pt idx="23">
                  <c:v>248.45786320224801</c:v>
                </c:pt>
                <c:pt idx="24">
                  <c:v>292.1885890145536</c:v>
                </c:pt>
                <c:pt idx="25">
                  <c:v>305.59077467231339</c:v>
                </c:pt>
                <c:pt idx="26">
                  <c:v>323.79290750709299</c:v>
                </c:pt>
                <c:pt idx="27">
                  <c:v>337.67379580604006</c:v>
                </c:pt>
                <c:pt idx="28">
                  <c:v>376.8252134505164</c:v>
                </c:pt>
                <c:pt idx="29">
                  <c:v>365.85749463543368</c:v>
                </c:pt>
                <c:pt idx="30">
                  <c:v>350.61092869310914</c:v>
                </c:pt>
                <c:pt idx="31">
                  <c:v>363.22529322094067</c:v>
                </c:pt>
                <c:pt idx="32">
                  <c:v>383.81810670091153</c:v>
                </c:pt>
                <c:pt idx="33">
                  <c:v>366.81063355904621</c:v>
                </c:pt>
                <c:pt idx="34">
                  <c:v>361.01848145237398</c:v>
                </c:pt>
                <c:pt idx="35">
                  <c:v>360.72791998985218</c:v>
                </c:pt>
                <c:pt idx="36">
                  <c:v>391.18613176365176</c:v>
                </c:pt>
                <c:pt idx="37">
                  <c:v>392.57344552899139</c:v>
                </c:pt>
              </c:numCache>
            </c:numRef>
          </c:val>
          <c:smooth val="0"/>
          <c:extLst xmlns:c16r2="http://schemas.microsoft.com/office/drawing/2015/06/chart">
            <c:ext xmlns:c16="http://schemas.microsoft.com/office/drawing/2014/chart" uri="{C3380CC4-5D6E-409C-BE32-E72D297353CC}">
              <c16:uniqueId val="{00000000-F7BE-44AE-87AC-8A30395A16B5}"/>
            </c:ext>
          </c:extLst>
        </c:ser>
        <c:ser>
          <c:idx val="1"/>
          <c:order val="1"/>
          <c:tx>
            <c:strRef>
              <c:f>'Chart Data'!$C$7</c:f>
              <c:strCache>
                <c:ptCount val="1"/>
                <c:pt idx="0">
                  <c:v>AT CONSTANT (2018=100) PRICES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'Chart Data'!$D$3:$AX$3</c:f>
              <c:strCache>
                <c:ptCount val="3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pt idx="18">
                  <c:v>Q3-15</c:v>
                </c:pt>
                <c:pt idx="19">
                  <c:v>Q4-15</c:v>
                </c:pt>
                <c:pt idx="20">
                  <c:v>Q1-16</c:v>
                </c:pt>
                <c:pt idx="21">
                  <c:v>Q2-16</c:v>
                </c:pt>
                <c:pt idx="22">
                  <c:v>Q3-16</c:v>
                </c:pt>
                <c:pt idx="23">
                  <c:v>Q4-16</c:v>
                </c:pt>
                <c:pt idx="24">
                  <c:v>Q1-17</c:v>
                </c:pt>
                <c:pt idx="25">
                  <c:v>Q2-17</c:v>
                </c:pt>
                <c:pt idx="26">
                  <c:v>Q3-17</c:v>
                </c:pt>
                <c:pt idx="27">
                  <c:v>Q4-17</c:v>
                </c:pt>
                <c:pt idx="28">
                  <c:v>Q1-18</c:v>
                </c:pt>
                <c:pt idx="29">
                  <c:v>Q2-18</c:v>
                </c:pt>
                <c:pt idx="30">
                  <c:v>Q3-18</c:v>
                </c:pt>
                <c:pt idx="31">
                  <c:v>Q4-18</c:v>
                </c:pt>
                <c:pt idx="32">
                  <c:v>Q1-19</c:v>
                </c:pt>
                <c:pt idx="33">
                  <c:v>Q2-19</c:v>
                </c:pt>
                <c:pt idx="34">
                  <c:v>Q3-19</c:v>
                </c:pt>
                <c:pt idx="35">
                  <c:v>Q4-19</c:v>
                </c:pt>
                <c:pt idx="36">
                  <c:v>Q1-20</c:v>
                </c:pt>
                <c:pt idx="37">
                  <c:v>Q2-20</c:v>
                </c:pt>
              </c:strCache>
            </c:strRef>
          </c:cat>
          <c:val>
            <c:numRef>
              <c:f>'Chart Data'!$D$7:$AX$7</c:f>
              <c:numCache>
                <c:formatCode>_-* #,##0_-;_-* #,##0\-;_-* "-"??_-;_-@_-</c:formatCode>
                <c:ptCount val="38"/>
                <c:pt idx="0">
                  <c:v>166.37201754157388</c:v>
                </c:pt>
                <c:pt idx="1">
                  <c:v>159.71323112796571</c:v>
                </c:pt>
                <c:pt idx="2">
                  <c:v>157.74328889838162</c:v>
                </c:pt>
                <c:pt idx="3">
                  <c:v>158.19846140686354</c:v>
                </c:pt>
                <c:pt idx="4">
                  <c:v>168.80440206406081</c:v>
                </c:pt>
                <c:pt idx="5">
                  <c:v>167.23738295170634</c:v>
                </c:pt>
                <c:pt idx="6">
                  <c:v>165.65515853819795</c:v>
                </c:pt>
                <c:pt idx="7">
                  <c:v>169.6000914081342</c:v>
                </c:pt>
                <c:pt idx="8">
                  <c:v>173.33932551969247</c:v>
                </c:pt>
                <c:pt idx="9">
                  <c:v>173.35006456237281</c:v>
                </c:pt>
                <c:pt idx="10">
                  <c:v>178.59658097981003</c:v>
                </c:pt>
                <c:pt idx="11">
                  <c:v>185.42887725612098</c:v>
                </c:pt>
                <c:pt idx="12">
                  <c:v>210.26479671793263</c:v>
                </c:pt>
                <c:pt idx="13">
                  <c:v>221.75960291822645</c:v>
                </c:pt>
                <c:pt idx="14">
                  <c:v>227.6742586070911</c:v>
                </c:pt>
                <c:pt idx="15">
                  <c:v>229.13479715163854</c:v>
                </c:pt>
                <c:pt idx="16">
                  <c:v>244.58918000466318</c:v>
                </c:pt>
                <c:pt idx="17">
                  <c:v>243.21957806646134</c:v>
                </c:pt>
                <c:pt idx="18">
                  <c:v>237.16883169611938</c:v>
                </c:pt>
                <c:pt idx="19">
                  <c:v>232.66191786942048</c:v>
                </c:pt>
                <c:pt idx="20">
                  <c:v>260.46469264504304</c:v>
                </c:pt>
                <c:pt idx="21">
                  <c:v>260.08178768611879</c:v>
                </c:pt>
                <c:pt idx="22">
                  <c:v>260.0510692067412</c:v>
                </c:pt>
                <c:pt idx="23">
                  <c:v>263.14468359641933</c:v>
                </c:pt>
                <c:pt idx="24">
                  <c:v>306.24731707218439</c:v>
                </c:pt>
                <c:pt idx="25">
                  <c:v>315.41806037948049</c:v>
                </c:pt>
                <c:pt idx="26">
                  <c:v>321.26727743613986</c:v>
                </c:pt>
                <c:pt idx="27">
                  <c:v>316.09725861414705</c:v>
                </c:pt>
                <c:pt idx="28">
                  <c:v>369.45711916328145</c:v>
                </c:pt>
                <c:pt idx="29">
                  <c:v>372.53901746504476</c:v>
                </c:pt>
                <c:pt idx="30">
                  <c:v>352.38655769504157</c:v>
                </c:pt>
                <c:pt idx="31">
                  <c:v>362.13623567663228</c:v>
                </c:pt>
                <c:pt idx="32">
                  <c:v>391.11684335075483</c:v>
                </c:pt>
                <c:pt idx="33">
                  <c:v>383.16915427484025</c:v>
                </c:pt>
                <c:pt idx="34">
                  <c:v>361.11163003143378</c:v>
                </c:pt>
                <c:pt idx="35">
                  <c:v>363.91526908828087</c:v>
                </c:pt>
                <c:pt idx="36">
                  <c:v>393.51156455798508</c:v>
                </c:pt>
                <c:pt idx="37">
                  <c:v>389.84118823739294</c:v>
                </c:pt>
              </c:numCache>
            </c:numRef>
          </c:val>
          <c:smooth val="0"/>
          <c:extLst xmlns:c16r2="http://schemas.microsoft.com/office/drawing/2015/06/chart">
            <c:ext xmlns:c16="http://schemas.microsoft.com/office/drawing/2014/chart" uri="{C3380CC4-5D6E-409C-BE32-E72D297353CC}">
              <c16:uniqueId val="{00000001-F7BE-44AE-87AC-8A30395A16B5}"/>
            </c:ext>
          </c:extLst>
        </c:ser>
        <c:dLbls>
          <c:showLegendKey val="0"/>
          <c:showVal val="0"/>
          <c:showCatName val="0"/>
          <c:showSerName val="0"/>
          <c:showPercent val="0"/>
          <c:showBubbleSize val="0"/>
        </c:dLbls>
        <c:marker val="1"/>
        <c:smooth val="0"/>
        <c:axId val="139431936"/>
        <c:axId val="139433856"/>
      </c:lineChart>
      <c:catAx>
        <c:axId val="139431936"/>
        <c:scaling>
          <c:orientation val="minMax"/>
        </c:scaling>
        <c:delete val="0"/>
        <c:axPos val="b"/>
        <c:majorGridlines>
          <c:spPr>
            <a:ln>
              <a:solidFill>
                <a:schemeClr val="bg1">
                  <a:lumMod val="85000"/>
                </a:schemeClr>
              </a:solidFill>
            </a:ln>
          </c:spPr>
        </c:majorGridlines>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433856"/>
        <c:crosses val="autoZero"/>
        <c:auto val="1"/>
        <c:lblAlgn val="ctr"/>
        <c:lblOffset val="100"/>
        <c:noMultiLvlLbl val="0"/>
      </c:catAx>
      <c:valAx>
        <c:axId val="139433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sz="900"/>
                </a:pPr>
                <a:r>
                  <a:rPr lang="en-US" sz="900" b="0" i="0" baseline="0">
                    <a:effectLst/>
                  </a:rPr>
                  <a:t>in million</a:t>
                </a:r>
                <a:r>
                  <a:rPr lang="ar-QA" sz="900" b="0" i="0" baseline="0">
                    <a:effectLst/>
                  </a:rPr>
                  <a:t> </a:t>
                </a:r>
                <a:r>
                  <a:rPr lang="en-US" sz="900" b="0" i="0" baseline="0">
                    <a:effectLst/>
                  </a:rPr>
                  <a:t>QR</a:t>
                </a:r>
                <a:endParaRPr lang="en-US" sz="900">
                  <a:effectLst/>
                </a:endParaRPr>
              </a:p>
            </c:rich>
          </c:tx>
          <c:layout>
            <c:manualLayout>
              <c:xMode val="edge"/>
              <c:yMode val="edge"/>
              <c:x val="0"/>
              <c:y val="2.231611517320858E-2"/>
            </c:manualLayout>
          </c:layout>
          <c:overlay val="0"/>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431936"/>
        <c:crosses val="autoZero"/>
        <c:crossBetween val="between"/>
      </c:valAx>
      <c:spPr>
        <a:noFill/>
        <a:ln>
          <a:noFill/>
        </a:ln>
        <a:effectLst/>
      </c:spPr>
    </c:plotArea>
    <c:legend>
      <c:legendPos val="b"/>
      <c:layout>
        <c:manualLayout>
          <c:xMode val="edge"/>
          <c:yMode val="edge"/>
          <c:x val="0.17791346551347073"/>
          <c:y val="0.94553544328169414"/>
          <c:w val="0.54527294776931878"/>
          <c:h val="4.6509114583333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bg1">
          <a:lumMod val="85000"/>
        </a:schemeClr>
      </a:solidFill>
      <a:round/>
    </a:ln>
    <a:effectLst/>
  </c:spPr>
  <c:txPr>
    <a:bodyPr/>
    <a:lstStyle/>
    <a:p>
      <a:pPr>
        <a:defRPr/>
      </a:pPr>
      <a:endParaRPr lang="en-US"/>
    </a:p>
  </c:txPr>
  <c:printSettings>
    <c:headerFooter>
      <c:oddHeader>&amp;LPlanning and Statistics Authority&amp;Cنشرة الحسابات القومية الفصلية
National Accounts Quarterly Bulletin&amp;Rجهاز التخطيط والإحصاء</c:oddHeader>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2700617</xdr:colOff>
      <xdr:row>1</xdr:row>
      <xdr:rowOff>26359</xdr:rowOff>
    </xdr:from>
    <xdr:to>
      <xdr:col>2</xdr:col>
      <xdr:colOff>459441</xdr:colOff>
      <xdr:row>10</xdr:row>
      <xdr:rowOff>6337</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0617" y="216859"/>
          <a:ext cx="2420471" cy="16832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10</xdr:row>
      <xdr:rowOff>9525</xdr:rowOff>
    </xdr:from>
    <xdr:to>
      <xdr:col>3</xdr:col>
      <xdr:colOff>0</xdr:colOff>
      <xdr:row>34</xdr:row>
      <xdr:rowOff>171450</xdr:rowOff>
    </xdr:to>
    <xdr:graphicFrame macro="">
      <xdr:nvGraphicFramePr>
        <xdr:cNvPr id="2" name="Chart 1">
          <a:extLst>
            <a:ext uri="{FF2B5EF4-FFF2-40B4-BE49-F238E27FC236}">
              <a16:creationId xmlns:a16="http://schemas.microsoft.com/office/drawing/2014/main" xmlns=""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11</xdr:row>
      <xdr:rowOff>152400</xdr:rowOff>
    </xdr:from>
    <xdr:to>
      <xdr:col>3</xdr:col>
      <xdr:colOff>28575</xdr:colOff>
      <xdr:row>35</xdr:row>
      <xdr:rowOff>171450</xdr:rowOff>
    </xdr:to>
    <xdr:graphicFrame macro="">
      <xdr:nvGraphicFramePr>
        <xdr:cNvPr id="2" name="Chart 1">
          <a:extLst>
            <a:ext uri="{FF2B5EF4-FFF2-40B4-BE49-F238E27FC236}">
              <a16:creationId xmlns:a16="http://schemas.microsoft.com/office/drawing/2014/main" xmlns=""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41</xdr:row>
      <xdr:rowOff>9525</xdr:rowOff>
    </xdr:from>
    <xdr:to>
      <xdr:col>3</xdr:col>
      <xdr:colOff>9524</xdr:colOff>
      <xdr:row>65</xdr:row>
      <xdr:rowOff>26472</xdr:rowOff>
    </xdr:to>
    <xdr:graphicFrame macro="">
      <xdr:nvGraphicFramePr>
        <xdr:cNvPr id="3" name="Chart 2">
          <a:extLst>
            <a:ext uri="{FF2B5EF4-FFF2-40B4-BE49-F238E27FC236}">
              <a16:creationId xmlns:a16="http://schemas.microsoft.com/office/drawing/2014/main" xmlns=""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11</xdr:row>
      <xdr:rowOff>114300</xdr:rowOff>
    </xdr:from>
    <xdr:to>
      <xdr:col>2</xdr:col>
      <xdr:colOff>4619625</xdr:colOff>
      <xdr:row>35</xdr:row>
      <xdr:rowOff>93150</xdr:rowOff>
    </xdr:to>
    <xdr:graphicFrame macro="">
      <xdr:nvGraphicFramePr>
        <xdr:cNvPr id="2" name="Chart 1">
          <a:extLst>
            <a:ext uri="{FF2B5EF4-FFF2-40B4-BE49-F238E27FC236}">
              <a16:creationId xmlns:a16="http://schemas.microsoft.com/office/drawing/2014/main" xmlns=""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333374</xdr:colOff>
      <xdr:row>41</xdr:row>
      <xdr:rowOff>47625</xdr:rowOff>
    </xdr:from>
    <xdr:to>
      <xdr:col>2</xdr:col>
      <xdr:colOff>4629149</xdr:colOff>
      <xdr:row>65</xdr:row>
      <xdr:rowOff>64575</xdr:rowOff>
    </xdr:to>
    <xdr:graphicFrame macro="">
      <xdr:nvGraphicFramePr>
        <xdr:cNvPr id="3" name="Chart 2">
          <a:extLst>
            <a:ext uri="{FF2B5EF4-FFF2-40B4-BE49-F238E27FC236}">
              <a16:creationId xmlns:a16="http://schemas.microsoft.com/office/drawing/2014/main" xmlns=""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323849</xdr:colOff>
      <xdr:row>11</xdr:row>
      <xdr:rowOff>34924</xdr:rowOff>
    </xdr:from>
    <xdr:to>
      <xdr:col>2</xdr:col>
      <xdr:colOff>4629150</xdr:colOff>
      <xdr:row>34</xdr:row>
      <xdr:rowOff>61399</xdr:rowOff>
    </xdr:to>
    <xdr:graphicFrame macro="">
      <xdr:nvGraphicFramePr>
        <xdr:cNvPr id="2" name="Chart 1">
          <a:extLst>
            <a:ext uri="{FF2B5EF4-FFF2-40B4-BE49-F238E27FC236}">
              <a16:creationId xmlns:a16="http://schemas.microsoft.com/office/drawing/2014/main" xmlns=""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39</xdr:row>
      <xdr:rowOff>9525</xdr:rowOff>
    </xdr:from>
    <xdr:to>
      <xdr:col>2</xdr:col>
      <xdr:colOff>4638674</xdr:colOff>
      <xdr:row>62</xdr:row>
      <xdr:rowOff>180975</xdr:rowOff>
    </xdr:to>
    <xdr:graphicFrame macro="">
      <xdr:nvGraphicFramePr>
        <xdr:cNvPr id="3" name="Chart 2">
          <a:extLst>
            <a:ext uri="{FF2B5EF4-FFF2-40B4-BE49-F238E27FC236}">
              <a16:creationId xmlns:a16="http://schemas.microsoft.com/office/drawing/2014/main" xmlns=""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276225</xdr:colOff>
      <xdr:row>10</xdr:row>
      <xdr:rowOff>180975</xdr:rowOff>
    </xdr:from>
    <xdr:to>
      <xdr:col>3</xdr:col>
      <xdr:colOff>152400</xdr:colOff>
      <xdr:row>32</xdr:row>
      <xdr:rowOff>131248</xdr:rowOff>
    </xdr:to>
    <xdr:graphicFrame macro="">
      <xdr:nvGraphicFramePr>
        <xdr:cNvPr id="2" name="Chart 1">
          <a:extLst>
            <a:ext uri="{FF2B5EF4-FFF2-40B4-BE49-F238E27FC236}">
              <a16:creationId xmlns:a16="http://schemas.microsoft.com/office/drawing/2014/main" xmlns=""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285750</xdr:colOff>
      <xdr:row>11</xdr:row>
      <xdr:rowOff>104774</xdr:rowOff>
    </xdr:from>
    <xdr:to>
      <xdr:col>3</xdr:col>
      <xdr:colOff>21825</xdr:colOff>
      <xdr:row>28</xdr:row>
      <xdr:rowOff>258449</xdr:rowOff>
    </xdr:to>
    <xdr:graphicFrame macro="">
      <xdr:nvGraphicFramePr>
        <xdr:cNvPr id="2" name="Chart 1">
          <a:extLst>
            <a:ext uri="{FF2B5EF4-FFF2-40B4-BE49-F238E27FC236}">
              <a16:creationId xmlns:a16="http://schemas.microsoft.com/office/drawing/2014/main" xmlns=""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409575</xdr:colOff>
      <xdr:row>33</xdr:row>
      <xdr:rowOff>85724</xdr:rowOff>
    </xdr:from>
    <xdr:to>
      <xdr:col>3</xdr:col>
      <xdr:colOff>145650</xdr:colOff>
      <xdr:row>58</xdr:row>
      <xdr:rowOff>134624</xdr:rowOff>
    </xdr:to>
    <xdr:graphicFrame macro="">
      <xdr:nvGraphicFramePr>
        <xdr:cNvPr id="4" name="Chart 3">
          <a:extLst>
            <a:ext uri="{FF2B5EF4-FFF2-40B4-BE49-F238E27FC236}">
              <a16:creationId xmlns:a16="http://schemas.microsoft.com/office/drawing/2014/main" xmlns=""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238125</xdr:colOff>
      <xdr:row>12</xdr:row>
      <xdr:rowOff>247651</xdr:rowOff>
    </xdr:from>
    <xdr:to>
      <xdr:col>3</xdr:col>
      <xdr:colOff>0</xdr:colOff>
      <xdr:row>32</xdr:row>
      <xdr:rowOff>57150</xdr:rowOff>
    </xdr:to>
    <xdr:graphicFrame macro="">
      <xdr:nvGraphicFramePr>
        <xdr:cNvPr id="2" name="Chart 1">
          <a:extLst>
            <a:ext uri="{FF2B5EF4-FFF2-40B4-BE49-F238E27FC236}">
              <a16:creationId xmlns:a16="http://schemas.microsoft.com/office/drawing/2014/main" xmlns=""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36</xdr:row>
      <xdr:rowOff>114301</xdr:rowOff>
    </xdr:from>
    <xdr:to>
      <xdr:col>3</xdr:col>
      <xdr:colOff>28575</xdr:colOff>
      <xdr:row>63</xdr:row>
      <xdr:rowOff>47625</xdr:rowOff>
    </xdr:to>
    <xdr:graphicFrame macro="">
      <xdr:nvGraphicFramePr>
        <xdr:cNvPr id="3" name="Chart 2">
          <a:extLst>
            <a:ext uri="{FF2B5EF4-FFF2-40B4-BE49-F238E27FC236}">
              <a16:creationId xmlns:a16="http://schemas.microsoft.com/office/drawing/2014/main" xmlns=""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171450</xdr:colOff>
      <xdr:row>12</xdr:row>
      <xdr:rowOff>95250</xdr:rowOff>
    </xdr:from>
    <xdr:to>
      <xdr:col>2</xdr:col>
      <xdr:colOff>4438650</xdr:colOff>
      <xdr:row>39</xdr:row>
      <xdr:rowOff>165287</xdr:rowOff>
    </xdr:to>
    <xdr:graphicFrame macro="">
      <xdr:nvGraphicFramePr>
        <xdr:cNvPr id="2" name="Chart 1">
          <a:extLst>
            <a:ext uri="{FF2B5EF4-FFF2-40B4-BE49-F238E27FC236}">
              <a16:creationId xmlns:a16="http://schemas.microsoft.com/office/drawing/2014/main" xmlns=""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209550</xdr:colOff>
      <xdr:row>44</xdr:row>
      <xdr:rowOff>180975</xdr:rowOff>
    </xdr:from>
    <xdr:to>
      <xdr:col>3</xdr:col>
      <xdr:colOff>14568</xdr:colOff>
      <xdr:row>72</xdr:row>
      <xdr:rowOff>60512</xdr:rowOff>
    </xdr:to>
    <xdr:graphicFrame macro="">
      <xdr:nvGraphicFramePr>
        <xdr:cNvPr id="3" name="Chart 2">
          <a:extLst>
            <a:ext uri="{FF2B5EF4-FFF2-40B4-BE49-F238E27FC236}">
              <a16:creationId xmlns:a16="http://schemas.microsoft.com/office/drawing/2014/main" xmlns=""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76199</xdr:colOff>
      <xdr:row>12</xdr:row>
      <xdr:rowOff>142875</xdr:rowOff>
    </xdr:from>
    <xdr:to>
      <xdr:col>3</xdr:col>
      <xdr:colOff>19050</xdr:colOff>
      <xdr:row>37</xdr:row>
      <xdr:rowOff>114300</xdr:rowOff>
    </xdr:to>
    <xdr:graphicFrame macro="">
      <xdr:nvGraphicFramePr>
        <xdr:cNvPr id="2" name="Chart 1">
          <a:extLst>
            <a:ext uri="{FF2B5EF4-FFF2-40B4-BE49-F238E27FC236}">
              <a16:creationId xmlns:a16="http://schemas.microsoft.com/office/drawing/2014/main" xmlns=""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38099</xdr:colOff>
      <xdr:row>42</xdr:row>
      <xdr:rowOff>180975</xdr:rowOff>
    </xdr:from>
    <xdr:to>
      <xdr:col>3</xdr:col>
      <xdr:colOff>28575</xdr:colOff>
      <xdr:row>68</xdr:row>
      <xdr:rowOff>9525</xdr:rowOff>
    </xdr:to>
    <xdr:graphicFrame macro="">
      <xdr:nvGraphicFramePr>
        <xdr:cNvPr id="3" name="Chart 2">
          <a:extLst>
            <a:ext uri="{FF2B5EF4-FFF2-40B4-BE49-F238E27FC236}">
              <a16:creationId xmlns:a16="http://schemas.microsoft.com/office/drawing/2014/main" xmlns=""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288925</xdr:colOff>
      <xdr:row>12</xdr:row>
      <xdr:rowOff>180975</xdr:rowOff>
    </xdr:from>
    <xdr:to>
      <xdr:col>2</xdr:col>
      <xdr:colOff>4038600</xdr:colOff>
      <xdr:row>38</xdr:row>
      <xdr:rowOff>95250</xdr:rowOff>
    </xdr:to>
    <xdr:graphicFrame macro="">
      <xdr:nvGraphicFramePr>
        <xdr:cNvPr id="2" name="Chart 1">
          <a:extLst>
            <a:ext uri="{FF2B5EF4-FFF2-40B4-BE49-F238E27FC236}">
              <a16:creationId xmlns:a16="http://schemas.microsoft.com/office/drawing/2014/main" xmlns=""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327025</xdr:colOff>
      <xdr:row>44</xdr:row>
      <xdr:rowOff>38100</xdr:rowOff>
    </xdr:from>
    <xdr:to>
      <xdr:col>3</xdr:col>
      <xdr:colOff>28575</xdr:colOff>
      <xdr:row>69</xdr:row>
      <xdr:rowOff>142875</xdr:rowOff>
    </xdr:to>
    <xdr:graphicFrame macro="">
      <xdr:nvGraphicFramePr>
        <xdr:cNvPr id="4" name="Chart 3">
          <a:extLst>
            <a:ext uri="{FF2B5EF4-FFF2-40B4-BE49-F238E27FC236}">
              <a16:creationId xmlns:a16="http://schemas.microsoft.com/office/drawing/2014/main" xmlns=""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3962399</xdr:colOff>
      <xdr:row>0</xdr:row>
      <xdr:rowOff>57149</xdr:rowOff>
    </xdr:from>
    <xdr:to>
      <xdr:col>1</xdr:col>
      <xdr:colOff>352424</xdr:colOff>
      <xdr:row>0</xdr:row>
      <xdr:rowOff>800876</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2399" y="57149"/>
          <a:ext cx="962025" cy="74372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257175</xdr:colOff>
      <xdr:row>13</xdr:row>
      <xdr:rowOff>25399</xdr:rowOff>
    </xdr:from>
    <xdr:to>
      <xdr:col>3</xdr:col>
      <xdr:colOff>38100</xdr:colOff>
      <xdr:row>36</xdr:row>
      <xdr:rowOff>180974</xdr:rowOff>
    </xdr:to>
    <xdr:graphicFrame macro="">
      <xdr:nvGraphicFramePr>
        <xdr:cNvPr id="2" name="Chart 1">
          <a:extLst>
            <a:ext uri="{FF2B5EF4-FFF2-40B4-BE49-F238E27FC236}">
              <a16:creationId xmlns:a16="http://schemas.microsoft.com/office/drawing/2014/main" xmlns=""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219075</xdr:colOff>
      <xdr:row>43</xdr:row>
      <xdr:rowOff>73024</xdr:rowOff>
    </xdr:from>
    <xdr:to>
      <xdr:col>3</xdr:col>
      <xdr:colOff>66675</xdr:colOff>
      <xdr:row>67</xdr:row>
      <xdr:rowOff>57150</xdr:rowOff>
    </xdr:to>
    <xdr:graphicFrame macro="">
      <xdr:nvGraphicFramePr>
        <xdr:cNvPr id="3" name="Chart 2">
          <a:extLst>
            <a:ext uri="{FF2B5EF4-FFF2-40B4-BE49-F238E27FC236}">
              <a16:creationId xmlns:a16="http://schemas.microsoft.com/office/drawing/2014/main" xmlns=""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314326</xdr:colOff>
      <xdr:row>13</xdr:row>
      <xdr:rowOff>38101</xdr:rowOff>
    </xdr:from>
    <xdr:to>
      <xdr:col>3</xdr:col>
      <xdr:colOff>161926</xdr:colOff>
      <xdr:row>38</xdr:row>
      <xdr:rowOff>114301</xdr:rowOff>
    </xdr:to>
    <xdr:graphicFrame macro="">
      <xdr:nvGraphicFramePr>
        <xdr:cNvPr id="2" name="Chart 1">
          <a:extLst>
            <a:ext uri="{FF2B5EF4-FFF2-40B4-BE49-F238E27FC236}">
              <a16:creationId xmlns:a16="http://schemas.microsoft.com/office/drawing/2014/main" xmlns=""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44</xdr:row>
      <xdr:rowOff>9526</xdr:rowOff>
    </xdr:from>
    <xdr:to>
      <xdr:col>3</xdr:col>
      <xdr:colOff>38099</xdr:colOff>
      <xdr:row>69</xdr:row>
      <xdr:rowOff>38100</xdr:rowOff>
    </xdr:to>
    <xdr:graphicFrame macro="">
      <xdr:nvGraphicFramePr>
        <xdr:cNvPr id="3" name="Chart 2">
          <a:extLst>
            <a:ext uri="{FF2B5EF4-FFF2-40B4-BE49-F238E27FC236}">
              <a16:creationId xmlns:a16="http://schemas.microsoft.com/office/drawing/2014/main" xmlns=""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257175</xdr:colOff>
      <xdr:row>13</xdr:row>
      <xdr:rowOff>0</xdr:rowOff>
    </xdr:from>
    <xdr:to>
      <xdr:col>2</xdr:col>
      <xdr:colOff>3829050</xdr:colOff>
      <xdr:row>36</xdr:row>
      <xdr:rowOff>171451</xdr:rowOff>
    </xdr:to>
    <xdr:graphicFrame macro="">
      <xdr:nvGraphicFramePr>
        <xdr:cNvPr id="2" name="Chart 1">
          <a:extLst>
            <a:ext uri="{FF2B5EF4-FFF2-40B4-BE49-F238E27FC236}">
              <a16:creationId xmlns:a16="http://schemas.microsoft.com/office/drawing/2014/main" xmlns=""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142875</xdr:colOff>
      <xdr:row>42</xdr:row>
      <xdr:rowOff>114300</xdr:rowOff>
    </xdr:from>
    <xdr:to>
      <xdr:col>2</xdr:col>
      <xdr:colOff>4000500</xdr:colOff>
      <xdr:row>66</xdr:row>
      <xdr:rowOff>19051</xdr:rowOff>
    </xdr:to>
    <xdr:graphicFrame macro="">
      <xdr:nvGraphicFramePr>
        <xdr:cNvPr id="3" name="Chart 2">
          <a:extLst>
            <a:ext uri="{FF2B5EF4-FFF2-40B4-BE49-F238E27FC236}">
              <a16:creationId xmlns:a16="http://schemas.microsoft.com/office/drawing/2014/main" xmlns=""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352425</xdr:colOff>
      <xdr:row>13</xdr:row>
      <xdr:rowOff>9524</xdr:rowOff>
    </xdr:from>
    <xdr:to>
      <xdr:col>3</xdr:col>
      <xdr:colOff>9525</xdr:colOff>
      <xdr:row>38</xdr:row>
      <xdr:rowOff>171449</xdr:rowOff>
    </xdr:to>
    <xdr:graphicFrame macro="">
      <xdr:nvGraphicFramePr>
        <xdr:cNvPr id="3" name="Chart 2">
          <a:extLst>
            <a:ext uri="{FF2B5EF4-FFF2-40B4-BE49-F238E27FC236}">
              <a16:creationId xmlns:a16="http://schemas.microsoft.com/office/drawing/2014/main" xmlns=""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304800</xdr:colOff>
      <xdr:row>45</xdr:row>
      <xdr:rowOff>19049</xdr:rowOff>
    </xdr:from>
    <xdr:to>
      <xdr:col>2</xdr:col>
      <xdr:colOff>4010025</xdr:colOff>
      <xdr:row>70</xdr:row>
      <xdr:rowOff>180974</xdr:rowOff>
    </xdr:to>
    <xdr:graphicFrame macro="">
      <xdr:nvGraphicFramePr>
        <xdr:cNvPr id="4" name="Chart 3">
          <a:extLst>
            <a:ext uri="{FF2B5EF4-FFF2-40B4-BE49-F238E27FC236}">
              <a16:creationId xmlns:a16="http://schemas.microsoft.com/office/drawing/2014/main" xmlns=""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219076</xdr:colOff>
      <xdr:row>13</xdr:row>
      <xdr:rowOff>161925</xdr:rowOff>
    </xdr:from>
    <xdr:to>
      <xdr:col>3</xdr:col>
      <xdr:colOff>104776</xdr:colOff>
      <xdr:row>39</xdr:row>
      <xdr:rowOff>38100</xdr:rowOff>
    </xdr:to>
    <xdr:graphicFrame macro="">
      <xdr:nvGraphicFramePr>
        <xdr:cNvPr id="2" name="Chart 1">
          <a:extLst>
            <a:ext uri="{FF2B5EF4-FFF2-40B4-BE49-F238E27FC236}">
              <a16:creationId xmlns:a16="http://schemas.microsoft.com/office/drawing/2014/main" xmlns=""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219076</xdr:colOff>
      <xdr:row>45</xdr:row>
      <xdr:rowOff>57150</xdr:rowOff>
    </xdr:from>
    <xdr:to>
      <xdr:col>3</xdr:col>
      <xdr:colOff>104776</xdr:colOff>
      <xdr:row>70</xdr:row>
      <xdr:rowOff>123825</xdr:rowOff>
    </xdr:to>
    <xdr:graphicFrame macro="">
      <xdr:nvGraphicFramePr>
        <xdr:cNvPr id="3" name="Chart 2">
          <a:extLst>
            <a:ext uri="{FF2B5EF4-FFF2-40B4-BE49-F238E27FC236}">
              <a16:creationId xmlns:a16="http://schemas.microsoft.com/office/drawing/2014/main" xmlns=""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361949</xdr:colOff>
      <xdr:row>12</xdr:row>
      <xdr:rowOff>171450</xdr:rowOff>
    </xdr:from>
    <xdr:to>
      <xdr:col>3</xdr:col>
      <xdr:colOff>104774</xdr:colOff>
      <xdr:row>38</xdr:row>
      <xdr:rowOff>57150</xdr:rowOff>
    </xdr:to>
    <xdr:graphicFrame macro="">
      <xdr:nvGraphicFramePr>
        <xdr:cNvPr id="2" name="Chart 1">
          <a:extLst>
            <a:ext uri="{FF2B5EF4-FFF2-40B4-BE49-F238E27FC236}">
              <a16:creationId xmlns:a16="http://schemas.microsoft.com/office/drawing/2014/main" xmlns=""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9524</xdr:colOff>
      <xdr:row>44</xdr:row>
      <xdr:rowOff>28575</xdr:rowOff>
    </xdr:from>
    <xdr:to>
      <xdr:col>3</xdr:col>
      <xdr:colOff>114299</xdr:colOff>
      <xdr:row>69</xdr:row>
      <xdr:rowOff>104775</xdr:rowOff>
    </xdr:to>
    <xdr:graphicFrame macro="">
      <xdr:nvGraphicFramePr>
        <xdr:cNvPr id="3" name="Chart 2">
          <a:extLst>
            <a:ext uri="{FF2B5EF4-FFF2-40B4-BE49-F238E27FC236}">
              <a16:creationId xmlns:a16="http://schemas.microsoft.com/office/drawing/2014/main" xmlns=""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257176</xdr:colOff>
      <xdr:row>13</xdr:row>
      <xdr:rowOff>19048</xdr:rowOff>
    </xdr:from>
    <xdr:to>
      <xdr:col>3</xdr:col>
      <xdr:colOff>219076</xdr:colOff>
      <xdr:row>38</xdr:row>
      <xdr:rowOff>38099</xdr:rowOff>
    </xdr:to>
    <xdr:graphicFrame macro="">
      <xdr:nvGraphicFramePr>
        <xdr:cNvPr id="2" name="Chart 1">
          <a:extLst>
            <a:ext uri="{FF2B5EF4-FFF2-40B4-BE49-F238E27FC236}">
              <a16:creationId xmlns:a16="http://schemas.microsoft.com/office/drawing/2014/main" xmlns=""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352425</xdr:colOff>
      <xdr:row>43</xdr:row>
      <xdr:rowOff>9524</xdr:rowOff>
    </xdr:from>
    <xdr:to>
      <xdr:col>2</xdr:col>
      <xdr:colOff>4010025</xdr:colOff>
      <xdr:row>67</xdr:row>
      <xdr:rowOff>28574</xdr:rowOff>
    </xdr:to>
    <xdr:graphicFrame macro="">
      <xdr:nvGraphicFramePr>
        <xdr:cNvPr id="3" name="Chart 2">
          <a:extLst>
            <a:ext uri="{FF2B5EF4-FFF2-40B4-BE49-F238E27FC236}">
              <a16:creationId xmlns:a16="http://schemas.microsoft.com/office/drawing/2014/main" xmlns=""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257175</xdr:colOff>
      <xdr:row>13</xdr:row>
      <xdr:rowOff>85723</xdr:rowOff>
    </xdr:from>
    <xdr:to>
      <xdr:col>3</xdr:col>
      <xdr:colOff>1</xdr:colOff>
      <xdr:row>37</xdr:row>
      <xdr:rowOff>121723</xdr:rowOff>
    </xdr:to>
    <xdr:graphicFrame macro="">
      <xdr:nvGraphicFramePr>
        <xdr:cNvPr id="2" name="Chart 1">
          <a:extLst>
            <a:ext uri="{FF2B5EF4-FFF2-40B4-BE49-F238E27FC236}">
              <a16:creationId xmlns:a16="http://schemas.microsoft.com/office/drawing/2014/main" xmlns=""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276225</xdr:colOff>
      <xdr:row>42</xdr:row>
      <xdr:rowOff>133348</xdr:rowOff>
    </xdr:from>
    <xdr:to>
      <xdr:col>3</xdr:col>
      <xdr:colOff>85725</xdr:colOff>
      <xdr:row>66</xdr:row>
      <xdr:rowOff>9525</xdr:rowOff>
    </xdr:to>
    <xdr:graphicFrame macro="">
      <xdr:nvGraphicFramePr>
        <xdr:cNvPr id="3" name="Chart 2">
          <a:extLst>
            <a:ext uri="{FF2B5EF4-FFF2-40B4-BE49-F238E27FC236}">
              <a16:creationId xmlns:a16="http://schemas.microsoft.com/office/drawing/2014/main" xmlns=""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333376</xdr:colOff>
      <xdr:row>12</xdr:row>
      <xdr:rowOff>66675</xdr:rowOff>
    </xdr:from>
    <xdr:to>
      <xdr:col>3</xdr:col>
      <xdr:colOff>9526</xdr:colOff>
      <xdr:row>36</xdr:row>
      <xdr:rowOff>85725</xdr:rowOff>
    </xdr:to>
    <xdr:graphicFrame macro="">
      <xdr:nvGraphicFramePr>
        <xdr:cNvPr id="2" name="Chart 1">
          <a:extLst>
            <a:ext uri="{FF2B5EF4-FFF2-40B4-BE49-F238E27FC236}">
              <a16:creationId xmlns:a16="http://schemas.microsoft.com/office/drawing/2014/main" xmlns=""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352425</xdr:colOff>
      <xdr:row>40</xdr:row>
      <xdr:rowOff>142874</xdr:rowOff>
    </xdr:from>
    <xdr:to>
      <xdr:col>3</xdr:col>
      <xdr:colOff>123824</xdr:colOff>
      <xdr:row>66</xdr:row>
      <xdr:rowOff>76199</xdr:rowOff>
    </xdr:to>
    <xdr:graphicFrame macro="">
      <xdr:nvGraphicFramePr>
        <xdr:cNvPr id="3" name="Chart 2">
          <a:extLst>
            <a:ext uri="{FF2B5EF4-FFF2-40B4-BE49-F238E27FC236}">
              <a16:creationId xmlns:a16="http://schemas.microsoft.com/office/drawing/2014/main" xmlns=""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19050</xdr:colOff>
      <xdr:row>12</xdr:row>
      <xdr:rowOff>127635</xdr:rowOff>
    </xdr:from>
    <xdr:to>
      <xdr:col>2</xdr:col>
      <xdr:colOff>4019550</xdr:colOff>
      <xdr:row>36</xdr:row>
      <xdr:rowOff>163635</xdr:rowOff>
    </xdr:to>
    <xdr:graphicFrame macro="">
      <xdr:nvGraphicFramePr>
        <xdr:cNvPr id="2" name="Chart 1">
          <a:extLst>
            <a:ext uri="{FF2B5EF4-FFF2-40B4-BE49-F238E27FC236}">
              <a16:creationId xmlns:a16="http://schemas.microsoft.com/office/drawing/2014/main" xmlns=""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41</xdr:row>
      <xdr:rowOff>146685</xdr:rowOff>
    </xdr:from>
    <xdr:to>
      <xdr:col>3</xdr:col>
      <xdr:colOff>0</xdr:colOff>
      <xdr:row>65</xdr:row>
      <xdr:rowOff>182685</xdr:rowOff>
    </xdr:to>
    <xdr:graphicFrame macro="">
      <xdr:nvGraphicFramePr>
        <xdr:cNvPr id="3" name="Chart 2">
          <a:extLst>
            <a:ext uri="{FF2B5EF4-FFF2-40B4-BE49-F238E27FC236}">
              <a16:creationId xmlns:a16="http://schemas.microsoft.com/office/drawing/2014/main" xmlns=""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4119842</xdr:colOff>
      <xdr:row>0</xdr:row>
      <xdr:rowOff>47626</xdr:rowOff>
    </xdr:from>
    <xdr:to>
      <xdr:col>2</xdr:col>
      <xdr:colOff>447676</xdr:colOff>
      <xdr:row>0</xdr:row>
      <xdr:rowOff>743274</xdr:rowOff>
    </xdr:to>
    <xdr:pic>
      <xdr:nvPicPr>
        <xdr:cNvPr id="5" name="Picture 4">
          <a:extLst>
            <a:ext uri="{FF2B5EF4-FFF2-40B4-BE49-F238E27FC236}">
              <a16:creationId xmlns:a16="http://schemas.microsoft.com/office/drawing/2014/main" xmlns="" id="{4FFFE284-B7F8-4F61-9A43-B519D2079E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0867" y="47626"/>
          <a:ext cx="899834" cy="69564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266700</xdr:colOff>
      <xdr:row>12</xdr:row>
      <xdr:rowOff>114299</xdr:rowOff>
    </xdr:from>
    <xdr:to>
      <xdr:col>2</xdr:col>
      <xdr:colOff>4019550</xdr:colOff>
      <xdr:row>36</xdr:row>
      <xdr:rowOff>47428</xdr:rowOff>
    </xdr:to>
    <xdr:graphicFrame macro="">
      <xdr:nvGraphicFramePr>
        <xdr:cNvPr id="2" name="Chart 1">
          <a:extLst>
            <a:ext uri="{FF2B5EF4-FFF2-40B4-BE49-F238E27FC236}">
              <a16:creationId xmlns:a16="http://schemas.microsoft.com/office/drawing/2014/main" xmlns=""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238125</xdr:colOff>
      <xdr:row>40</xdr:row>
      <xdr:rowOff>144779</xdr:rowOff>
    </xdr:from>
    <xdr:to>
      <xdr:col>2</xdr:col>
      <xdr:colOff>4042410</xdr:colOff>
      <xdr:row>64</xdr:row>
      <xdr:rowOff>180779</xdr:rowOff>
    </xdr:to>
    <xdr:graphicFrame macro="">
      <xdr:nvGraphicFramePr>
        <xdr:cNvPr id="3" name="Chart 2">
          <a:extLst>
            <a:ext uri="{FF2B5EF4-FFF2-40B4-BE49-F238E27FC236}">
              <a16:creationId xmlns:a16="http://schemas.microsoft.com/office/drawing/2014/main" xmlns=""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314325</xdr:colOff>
      <xdr:row>12</xdr:row>
      <xdr:rowOff>85725</xdr:rowOff>
    </xdr:from>
    <xdr:to>
      <xdr:col>3</xdr:col>
      <xdr:colOff>104776</xdr:colOff>
      <xdr:row>38</xdr:row>
      <xdr:rowOff>121725</xdr:rowOff>
    </xdr:to>
    <xdr:graphicFrame macro="">
      <xdr:nvGraphicFramePr>
        <xdr:cNvPr id="2" name="Chart 1">
          <a:extLst>
            <a:ext uri="{FF2B5EF4-FFF2-40B4-BE49-F238E27FC236}">
              <a16:creationId xmlns:a16="http://schemas.microsoft.com/office/drawing/2014/main" xmlns=""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333374</xdr:colOff>
      <xdr:row>42</xdr:row>
      <xdr:rowOff>142875</xdr:rowOff>
    </xdr:from>
    <xdr:to>
      <xdr:col>3</xdr:col>
      <xdr:colOff>114299</xdr:colOff>
      <xdr:row>68</xdr:row>
      <xdr:rowOff>85725</xdr:rowOff>
    </xdr:to>
    <xdr:graphicFrame macro="">
      <xdr:nvGraphicFramePr>
        <xdr:cNvPr id="3" name="Chart 2">
          <a:extLst>
            <a:ext uri="{FF2B5EF4-FFF2-40B4-BE49-F238E27FC236}">
              <a16:creationId xmlns:a16="http://schemas.microsoft.com/office/drawing/2014/main" xmlns="" id="{00000000-0008-0000-2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447675</xdr:colOff>
      <xdr:row>11</xdr:row>
      <xdr:rowOff>104775</xdr:rowOff>
    </xdr:from>
    <xdr:to>
      <xdr:col>2</xdr:col>
      <xdr:colOff>2971800</xdr:colOff>
      <xdr:row>31</xdr:row>
      <xdr:rowOff>95250</xdr:rowOff>
    </xdr:to>
    <xdr:graphicFrame macro="">
      <xdr:nvGraphicFramePr>
        <xdr:cNvPr id="4" name="Chart 3">
          <a:extLst>
            <a:ext uri="{FF2B5EF4-FFF2-40B4-BE49-F238E27FC236}">
              <a16:creationId xmlns:a16="http://schemas.microsoft.com/office/drawing/2014/main" xmlns="" id="{00000000-0008-0000-2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266700</xdr:colOff>
      <xdr:row>8</xdr:row>
      <xdr:rowOff>467359</xdr:rowOff>
    </xdr:from>
    <xdr:to>
      <xdr:col>2</xdr:col>
      <xdr:colOff>3838575</xdr:colOff>
      <xdr:row>35</xdr:row>
      <xdr:rowOff>19049</xdr:rowOff>
    </xdr:to>
    <xdr:graphicFrame macro="">
      <xdr:nvGraphicFramePr>
        <xdr:cNvPr id="2" name="Chart 1">
          <a:extLst>
            <a:ext uri="{FF2B5EF4-FFF2-40B4-BE49-F238E27FC236}">
              <a16:creationId xmlns:a16="http://schemas.microsoft.com/office/drawing/2014/main" xmlns=""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219077</xdr:colOff>
      <xdr:row>9</xdr:row>
      <xdr:rowOff>104774</xdr:rowOff>
    </xdr:from>
    <xdr:to>
      <xdr:col>3</xdr:col>
      <xdr:colOff>66676</xdr:colOff>
      <xdr:row>31</xdr:row>
      <xdr:rowOff>9525</xdr:rowOff>
    </xdr:to>
    <xdr:graphicFrame macro="">
      <xdr:nvGraphicFramePr>
        <xdr:cNvPr id="2" name="Chart 1">
          <a:extLst>
            <a:ext uri="{FF2B5EF4-FFF2-40B4-BE49-F238E27FC236}">
              <a16:creationId xmlns:a16="http://schemas.microsoft.com/office/drawing/2014/main" xmlns=""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247650</xdr:colOff>
      <xdr:row>9</xdr:row>
      <xdr:rowOff>114300</xdr:rowOff>
    </xdr:from>
    <xdr:to>
      <xdr:col>3</xdr:col>
      <xdr:colOff>0</xdr:colOff>
      <xdr:row>36</xdr:row>
      <xdr:rowOff>9525</xdr:rowOff>
    </xdr:to>
    <xdr:graphicFrame macro="">
      <xdr:nvGraphicFramePr>
        <xdr:cNvPr id="2" name="Chart 1">
          <a:extLst>
            <a:ext uri="{FF2B5EF4-FFF2-40B4-BE49-F238E27FC236}">
              <a16:creationId xmlns:a16="http://schemas.microsoft.com/office/drawing/2014/main" xmlns=""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9525</xdr:colOff>
      <xdr:row>10</xdr:row>
      <xdr:rowOff>62228</xdr:rowOff>
    </xdr:from>
    <xdr:to>
      <xdr:col>2</xdr:col>
      <xdr:colOff>4010024</xdr:colOff>
      <xdr:row>35</xdr:row>
      <xdr:rowOff>38099</xdr:rowOff>
    </xdr:to>
    <xdr:graphicFrame macro="">
      <xdr:nvGraphicFramePr>
        <xdr:cNvPr id="2" name="Chart 1">
          <a:extLst>
            <a:ext uri="{FF2B5EF4-FFF2-40B4-BE49-F238E27FC236}">
              <a16:creationId xmlns:a16="http://schemas.microsoft.com/office/drawing/2014/main" xmlns=""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38099</xdr:colOff>
      <xdr:row>10</xdr:row>
      <xdr:rowOff>47412</xdr:rowOff>
    </xdr:from>
    <xdr:to>
      <xdr:col>3</xdr:col>
      <xdr:colOff>66675</xdr:colOff>
      <xdr:row>31</xdr:row>
      <xdr:rowOff>19050</xdr:rowOff>
    </xdr:to>
    <xdr:graphicFrame macro="">
      <xdr:nvGraphicFramePr>
        <xdr:cNvPr id="2" name="Chart 1">
          <a:extLst>
            <a:ext uri="{FF2B5EF4-FFF2-40B4-BE49-F238E27FC236}">
              <a16:creationId xmlns:a16="http://schemas.microsoft.com/office/drawing/2014/main" xmlns=""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85725</xdr:colOff>
      <xdr:row>1</xdr:row>
      <xdr:rowOff>38100</xdr:rowOff>
    </xdr:from>
    <xdr:to>
      <xdr:col>4</xdr:col>
      <xdr:colOff>622173</xdr:colOff>
      <xdr:row>2</xdr:row>
      <xdr:rowOff>173354</xdr:rowOff>
    </xdr:to>
    <xdr:pic>
      <xdr:nvPicPr>
        <xdr:cNvPr id="4" name="Picture 3">
          <a:extLst>
            <a:ext uri="{FF2B5EF4-FFF2-40B4-BE49-F238E27FC236}">
              <a16:creationId xmlns:a16="http://schemas.microsoft.com/office/drawing/2014/main" xmlns=""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91025" y="419100"/>
          <a:ext cx="536448" cy="5543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175260</xdr:colOff>
      <xdr:row>1</xdr:row>
      <xdr:rowOff>38100</xdr:rowOff>
    </xdr:from>
    <xdr:to>
      <xdr:col>5</xdr:col>
      <xdr:colOff>83058</xdr:colOff>
      <xdr:row>1</xdr:row>
      <xdr:rowOff>659129</xdr:rowOff>
    </xdr:to>
    <xdr:pic>
      <xdr:nvPicPr>
        <xdr:cNvPr id="2" name="Picture 1">
          <a:extLst>
            <a:ext uri="{FF2B5EF4-FFF2-40B4-BE49-F238E27FC236}">
              <a16:creationId xmlns:a16="http://schemas.microsoft.com/office/drawing/2014/main" xmlns=""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4440" y="38100"/>
          <a:ext cx="585978" cy="56006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653415</xdr:colOff>
      <xdr:row>1</xdr:row>
      <xdr:rowOff>85725</xdr:rowOff>
    </xdr:from>
    <xdr:to>
      <xdr:col>5</xdr:col>
      <xdr:colOff>486918</xdr:colOff>
      <xdr:row>2</xdr:row>
      <xdr:rowOff>88149</xdr:rowOff>
    </xdr:to>
    <xdr:pic>
      <xdr:nvPicPr>
        <xdr:cNvPr id="2" name="Picture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06365" y="390525"/>
          <a:ext cx="700278" cy="5548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71438</xdr:colOff>
      <xdr:row>1</xdr:row>
      <xdr:rowOff>130968</xdr:rowOff>
    </xdr:from>
    <xdr:to>
      <xdr:col>1</xdr:col>
      <xdr:colOff>725984</xdr:colOff>
      <xdr:row>2</xdr:row>
      <xdr:rowOff>505125</xdr:rowOff>
    </xdr:to>
    <xdr:pic>
      <xdr:nvPicPr>
        <xdr:cNvPr id="4" name="Picture 3">
          <a:extLst>
            <a:ext uri="{FF2B5EF4-FFF2-40B4-BE49-F238E27FC236}">
              <a16:creationId xmlns:a16="http://schemas.microsoft.com/office/drawing/2014/main" xmlns=""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9563" y="583406"/>
          <a:ext cx="654546" cy="64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83342</xdr:colOff>
      <xdr:row>1</xdr:row>
      <xdr:rowOff>107155</xdr:rowOff>
    </xdr:from>
    <xdr:to>
      <xdr:col>1</xdr:col>
      <xdr:colOff>737888</xdr:colOff>
      <xdr:row>2</xdr:row>
      <xdr:rowOff>481312</xdr:rowOff>
    </xdr:to>
    <xdr:pic>
      <xdr:nvPicPr>
        <xdr:cNvPr id="4" name="Picture 3">
          <a:extLst>
            <a:ext uri="{FF2B5EF4-FFF2-40B4-BE49-F238E27FC236}">
              <a16:creationId xmlns:a16="http://schemas.microsoft.com/office/drawing/2014/main" xmlns=""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31467" y="559593"/>
          <a:ext cx="654546" cy="64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91441</xdr:colOff>
      <xdr:row>1</xdr:row>
      <xdr:rowOff>97156</xdr:rowOff>
    </xdr:from>
    <xdr:to>
      <xdr:col>1</xdr:col>
      <xdr:colOff>677419</xdr:colOff>
      <xdr:row>2</xdr:row>
      <xdr:rowOff>390525</xdr:rowOff>
    </xdr:to>
    <xdr:pic>
      <xdr:nvPicPr>
        <xdr:cNvPr id="2" name="Picture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39566" y="468631"/>
          <a:ext cx="585978" cy="5695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bdelwahab/AppData/Local/Microsoft/Windows/Temporary%20Internet%20Files/Content.Outlook/O1CFQOPY/QATAR_QGDP_TimeSeries_July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_Tables_TimeSeries"/>
      <sheetName val="GDP_Expenditure"/>
    </sheetNames>
    <sheetDataSet>
      <sheetData sheetId="0">
        <row r="52">
          <cell r="D52">
            <v>2729.8881352880612</v>
          </cell>
          <cell r="E52">
            <v>2545.9961514082111</v>
          </cell>
          <cell r="F52">
            <v>2531.9419913278457</v>
          </cell>
          <cell r="G52">
            <v>2632.8899813260423</v>
          </cell>
          <cell r="I52">
            <v>3011.1180213744469</v>
          </cell>
          <cell r="J52">
            <v>2869.6152047774622</v>
          </cell>
          <cell r="K52">
            <v>2890.4281259007685</v>
          </cell>
          <cell r="L52">
            <v>3004.4146176652089</v>
          </cell>
          <cell r="N52">
            <v>3166.6675203684731</v>
          </cell>
          <cell r="O52">
            <v>3208.6060008252489</v>
          </cell>
          <cell r="P52">
            <v>3233.9846479915223</v>
          </cell>
          <cell r="Q52">
            <v>3361.9211844462357</v>
          </cell>
          <cell r="S52">
            <v>3454.3024388151016</v>
          </cell>
          <cell r="T52">
            <v>3412.1458253560409</v>
          </cell>
          <cell r="U52">
            <v>3434.2464908239826</v>
          </cell>
          <cell r="V52">
            <v>3620.9978872641796</v>
          </cell>
          <cell r="X52">
            <v>3664.2607592326963</v>
          </cell>
          <cell r="Y52">
            <v>3719.4183323000939</v>
          </cell>
          <cell r="Z52">
            <v>3705.5449143541032</v>
          </cell>
          <cell r="AA52">
            <v>3838.2427108049146</v>
          </cell>
          <cell r="AC52">
            <v>3655.1825515374953</v>
          </cell>
          <cell r="AD52">
            <v>3775.471718120134</v>
          </cell>
          <cell r="AE52">
            <v>3688.2857752113855</v>
          </cell>
          <cell r="AF52">
            <v>3819.5115520988402</v>
          </cell>
          <cell r="AH52">
            <v>3692.4377125626693</v>
          </cell>
          <cell r="AI52">
            <v>3749.1756316351666</v>
          </cell>
          <cell r="AJ52">
            <v>3516.6210525535362</v>
          </cell>
          <cell r="AK52">
            <v>3514.3926658878027</v>
          </cell>
          <cell r="AM52">
            <v>3574.0764215471545</v>
          </cell>
          <cell r="AN52">
            <v>3378.8441142311699</v>
          </cell>
          <cell r="AO52">
            <v>2978.9384689131452</v>
          </cell>
          <cell r="AP52">
            <v>3233.5987989192918</v>
          </cell>
          <cell r="AR52">
            <v>3401.8626314755597</v>
          </cell>
          <cell r="AS52">
            <v>3249.1205163996665</v>
          </cell>
          <cell r="AT52">
            <v>2917.4624724985006</v>
          </cell>
          <cell r="AU52">
            <v>3181.758534496515</v>
          </cell>
        </row>
        <row r="53">
          <cell r="D53">
            <v>1392.3417158531383</v>
          </cell>
          <cell r="E53">
            <v>1165.4692739977493</v>
          </cell>
          <cell r="F53">
            <v>1132.2253312009871</v>
          </cell>
          <cell r="G53">
            <v>1138.4930236489497</v>
          </cell>
          <cell r="I53">
            <v>1358.9552406977759</v>
          </cell>
          <cell r="J53">
            <v>1137.5055736783893</v>
          </cell>
          <cell r="K53">
            <v>1104.3614988869429</v>
          </cell>
          <cell r="L53">
            <v>1113.0068403244347</v>
          </cell>
          <cell r="N53">
            <v>1217.343318217874</v>
          </cell>
          <cell r="O53">
            <v>1152.8874915771512</v>
          </cell>
          <cell r="P53">
            <v>1108.038396455232</v>
          </cell>
          <cell r="Q53">
            <v>1121.0297517639067</v>
          </cell>
          <cell r="S53">
            <v>1140.3925230486889</v>
          </cell>
          <cell r="T53">
            <v>1114.6529160390432</v>
          </cell>
          <cell r="U53">
            <v>1132.4218040226476</v>
          </cell>
          <cell r="V53">
            <v>1229.4361829381364</v>
          </cell>
          <cell r="X53">
            <v>1305.6254527397139</v>
          </cell>
          <cell r="Y53">
            <v>1390.3194642194962</v>
          </cell>
          <cell r="Z53">
            <v>1453.5938651296401</v>
          </cell>
          <cell r="AA53">
            <v>1581.5615705697419</v>
          </cell>
          <cell r="AC53">
            <v>1584.735926519842</v>
          </cell>
          <cell r="AD53">
            <v>1706.7347757171319</v>
          </cell>
          <cell r="AE53">
            <v>1722.5387413701053</v>
          </cell>
          <cell r="AF53">
            <v>1826.5847702804735</v>
          </cell>
          <cell r="AH53">
            <v>1791.7037176818517</v>
          </cell>
          <cell r="AI53">
            <v>1864.6150738152551</v>
          </cell>
          <cell r="AJ53">
            <v>1811.472591058488</v>
          </cell>
          <cell r="AK53">
            <v>1894.3950011577915</v>
          </cell>
          <cell r="AM53">
            <v>2038.2351698074922</v>
          </cell>
          <cell r="AN53">
            <v>2009.4950021899951</v>
          </cell>
          <cell r="AO53">
            <v>1821.3107203594041</v>
          </cell>
          <cell r="AP53">
            <v>2005.9463863608903</v>
          </cell>
          <cell r="AR53">
            <v>2109.7729730980213</v>
          </cell>
          <cell r="AS53">
            <v>2021.2802128316112</v>
          </cell>
          <cell r="AT53">
            <v>1832.5505832321169</v>
          </cell>
          <cell r="AU53">
            <v>1977.9155524397895</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sa.gov.qa/"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7:C24"/>
  <sheetViews>
    <sheetView showGridLines="0" view="pageBreakPreview" zoomScaleNormal="30" zoomScaleSheetLayoutView="100" zoomScalePageLayoutView="90" workbookViewId="0">
      <selection activeCell="A26" sqref="A26"/>
    </sheetView>
  </sheetViews>
  <sheetFormatPr defaultColWidth="6.42578125" defaultRowHeight="15"/>
  <cols>
    <col min="1" max="1" width="50.5703125" customWidth="1"/>
    <col min="2" max="2" width="19.140625" style="3" customWidth="1"/>
    <col min="3" max="3" width="50.5703125" customWidth="1"/>
  </cols>
  <sheetData>
    <row r="17" spans="1:3" ht="57">
      <c r="A17" s="436" t="s">
        <v>559</v>
      </c>
      <c r="B17" s="182"/>
      <c r="C17" s="94" t="s">
        <v>560</v>
      </c>
    </row>
    <row r="18" spans="1:3" ht="21">
      <c r="A18" s="95" t="s">
        <v>484</v>
      </c>
      <c r="B18" s="182"/>
      <c r="C18" s="96" t="s">
        <v>483</v>
      </c>
    </row>
    <row r="19" spans="1:3" ht="60.75" customHeight="1">
      <c r="A19" s="437" t="s">
        <v>699</v>
      </c>
      <c r="B19" s="183"/>
      <c r="C19" s="98" t="s">
        <v>206</v>
      </c>
    </row>
    <row r="20" spans="1:3" ht="47.25">
      <c r="A20" s="99" t="s">
        <v>807</v>
      </c>
      <c r="B20" s="184"/>
      <c r="C20" s="100" t="s">
        <v>806</v>
      </c>
    </row>
    <row r="21" spans="1:3">
      <c r="A21" s="2"/>
      <c r="B21" s="186"/>
      <c r="C21" s="62"/>
    </row>
    <row r="22" spans="1:3">
      <c r="B22" s="34"/>
    </row>
    <row r="23" spans="1:3">
      <c r="B23" s="185" t="s">
        <v>207</v>
      </c>
    </row>
    <row r="24" spans="1:3">
      <c r="B24" s="34"/>
    </row>
  </sheetData>
  <hyperlinks>
    <hyperlink ref="B23" r:id="rId1"/>
  </hyperlinks>
  <printOptions horizontalCentered="1"/>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5"/>
  <sheetViews>
    <sheetView view="pageBreakPreview" topLeftCell="B6" zoomScaleNormal="100" zoomScaleSheetLayoutView="100" workbookViewId="0">
      <selection activeCell="H9" sqref="H9:J33"/>
    </sheetView>
  </sheetViews>
  <sheetFormatPr defaultColWidth="8.85546875" defaultRowHeight="15"/>
  <cols>
    <col min="2" max="2" width="38.140625" style="62" customWidth="1"/>
    <col min="3" max="5" width="9.42578125" customWidth="1"/>
    <col min="7" max="10" width="9.140625" customWidth="1"/>
    <col min="11" max="11" width="38.140625" customWidth="1"/>
  </cols>
  <sheetData>
    <row r="1" spans="1:12" ht="15" customHeight="1">
      <c r="C1" s="743" t="s">
        <v>476</v>
      </c>
      <c r="D1" s="743"/>
      <c r="E1" s="743"/>
      <c r="F1" s="743"/>
      <c r="G1" s="743"/>
      <c r="H1" s="645"/>
      <c r="I1" s="645"/>
      <c r="J1" s="645"/>
    </row>
    <row r="2" spans="1:12" ht="54" customHeight="1">
      <c r="A2" s="751" t="s">
        <v>797</v>
      </c>
      <c r="B2" s="751"/>
      <c r="C2" s="751"/>
      <c r="D2" s="751"/>
      <c r="E2" s="175"/>
      <c r="F2" s="752" t="s">
        <v>798</v>
      </c>
      <c r="G2" s="752"/>
      <c r="H2" s="752"/>
      <c r="I2" s="752"/>
      <c r="J2" s="752"/>
      <c r="K2" s="752"/>
      <c r="L2" s="752"/>
    </row>
    <row r="3" spans="1:12" ht="24.6" customHeight="1">
      <c r="A3" s="628"/>
      <c r="B3" s="643" t="s">
        <v>777</v>
      </c>
      <c r="C3" s="628"/>
      <c r="D3" s="628"/>
      <c r="F3" s="627"/>
      <c r="G3" s="627"/>
      <c r="H3" s="646"/>
      <c r="I3" s="646"/>
      <c r="J3" s="646"/>
      <c r="K3" s="640" t="s">
        <v>795</v>
      </c>
      <c r="L3" s="627"/>
    </row>
    <row r="4" spans="1:12">
      <c r="A4" s="753" t="s">
        <v>0</v>
      </c>
      <c r="B4" s="756" t="s">
        <v>1</v>
      </c>
      <c r="C4" s="727"/>
      <c r="D4" s="744">
        <v>2020</v>
      </c>
      <c r="E4" s="745"/>
      <c r="F4" s="740">
        <v>2020</v>
      </c>
      <c r="G4" s="742"/>
      <c r="H4" s="740"/>
      <c r="I4" s="741"/>
      <c r="J4" s="742"/>
      <c r="K4" s="759" t="s">
        <v>4</v>
      </c>
      <c r="L4" s="762" t="s">
        <v>752</v>
      </c>
    </row>
    <row r="5" spans="1:12">
      <c r="A5" s="754"/>
      <c r="B5" s="757"/>
      <c r="C5" s="697">
        <v>2019</v>
      </c>
      <c r="D5" s="746"/>
      <c r="E5" s="747"/>
      <c r="F5" s="768" t="s">
        <v>2</v>
      </c>
      <c r="G5" s="769"/>
      <c r="H5" s="768" t="s">
        <v>196</v>
      </c>
      <c r="I5" s="771"/>
      <c r="J5" s="769"/>
      <c r="K5" s="760"/>
      <c r="L5" s="763"/>
    </row>
    <row r="6" spans="1:12">
      <c r="A6" s="754"/>
      <c r="B6" s="757"/>
      <c r="C6" s="728"/>
      <c r="D6" s="748"/>
      <c r="E6" s="749"/>
      <c r="F6" s="737" t="s">
        <v>3</v>
      </c>
      <c r="G6" s="739"/>
      <c r="H6" s="737" t="s">
        <v>201</v>
      </c>
      <c r="I6" s="738"/>
      <c r="J6" s="739"/>
      <c r="K6" s="760"/>
      <c r="L6" s="763"/>
    </row>
    <row r="7" spans="1:12">
      <c r="A7" s="754"/>
      <c r="B7" s="757"/>
      <c r="C7" s="524" t="s">
        <v>793</v>
      </c>
      <c r="D7" s="524" t="s">
        <v>205</v>
      </c>
      <c r="E7" s="524" t="s">
        <v>793</v>
      </c>
      <c r="F7" s="525" t="s">
        <v>534</v>
      </c>
      <c r="G7" s="525" t="s">
        <v>535</v>
      </c>
      <c r="H7" s="525">
        <v>2019</v>
      </c>
      <c r="I7" s="525">
        <v>2020</v>
      </c>
      <c r="J7" s="525">
        <v>2020</v>
      </c>
      <c r="K7" s="760"/>
      <c r="L7" s="763"/>
    </row>
    <row r="8" spans="1:12" ht="15.75" thickBot="1">
      <c r="A8" s="755"/>
      <c r="B8" s="758"/>
      <c r="C8" s="343" t="s">
        <v>792</v>
      </c>
      <c r="D8" s="343" t="s">
        <v>5</v>
      </c>
      <c r="E8" s="343" t="s">
        <v>791</v>
      </c>
      <c r="F8" s="344" t="s">
        <v>7</v>
      </c>
      <c r="G8" s="344" t="s">
        <v>6</v>
      </c>
      <c r="H8" s="343" t="s">
        <v>792</v>
      </c>
      <c r="I8" s="343" t="s">
        <v>5</v>
      </c>
      <c r="J8" s="343" t="s">
        <v>791</v>
      </c>
      <c r="K8" s="761"/>
      <c r="L8" s="764"/>
    </row>
    <row r="9" spans="1:12">
      <c r="A9" s="35" t="s">
        <v>8</v>
      </c>
      <c r="B9" s="36" t="s">
        <v>9</v>
      </c>
      <c r="C9" s="200">
        <f>'T 5'!AS7</f>
        <v>383.16915427484025</v>
      </c>
      <c r="D9" s="200">
        <f>'T 5'!AW7</f>
        <v>393.51156455798508</v>
      </c>
      <c r="E9" s="200">
        <f>'T 5'!AX7</f>
        <v>389.84118823739294</v>
      </c>
      <c r="F9" s="72">
        <f>E9/C9*100-100</f>
        <v>1.741276375750985</v>
      </c>
      <c r="G9" s="72">
        <f>E9/D9*100-100</f>
        <v>-0.93272387679760982</v>
      </c>
      <c r="H9" s="653">
        <f>C9/$C$28</f>
        <v>2.3178606004585554E-3</v>
      </c>
      <c r="I9" s="647">
        <f>D9/$D$28</f>
        <v>2.3730858709306254E-3</v>
      </c>
      <c r="J9" s="647">
        <f>E9/$E$28</f>
        <v>2.5119319041558472E-3</v>
      </c>
      <c r="K9" s="37" t="s">
        <v>10</v>
      </c>
      <c r="L9" s="57" t="s">
        <v>11</v>
      </c>
    </row>
    <row r="10" spans="1:12">
      <c r="A10" s="38" t="s">
        <v>12</v>
      </c>
      <c r="B10" s="39" t="s">
        <v>13</v>
      </c>
      <c r="C10" s="200">
        <f>'T 5'!AS8</f>
        <v>63448.516691718578</v>
      </c>
      <c r="D10" s="200">
        <f>'T 5'!AW8</f>
        <v>64178.214592738492</v>
      </c>
      <c r="E10" s="200">
        <f>'T 5'!AX8</f>
        <v>62600.437788392279</v>
      </c>
      <c r="F10" s="75">
        <f t="shared" ref="F10:F28" si="0">E10/C10*100-100</f>
        <v>-1.3366410241659565</v>
      </c>
      <c r="G10" s="75">
        <f t="shared" ref="G10:G28" si="1">E10/D10*100-100</f>
        <v>-2.4584305038063974</v>
      </c>
      <c r="H10" s="648">
        <f>C10/$C$28</f>
        <v>0.38381173264219642</v>
      </c>
      <c r="I10" s="648">
        <f>D10/$D$28</f>
        <v>0.38702906849168206</v>
      </c>
      <c r="J10" s="648">
        <f>E10/$E$28</f>
        <v>0.40336434845624886</v>
      </c>
      <c r="K10" s="40" t="s">
        <v>14</v>
      </c>
      <c r="L10" s="58" t="s">
        <v>15</v>
      </c>
    </row>
    <row r="11" spans="1:12">
      <c r="A11" s="41" t="s">
        <v>16</v>
      </c>
      <c r="B11" s="39" t="s">
        <v>17</v>
      </c>
      <c r="C11" s="200">
        <f>'T 5'!AS9</f>
        <v>13177.366189124694</v>
      </c>
      <c r="D11" s="200">
        <f>'T 5'!AW9</f>
        <v>12663.569809561506</v>
      </c>
      <c r="E11" s="200">
        <f>'T 5'!AX9</f>
        <v>11685.106183703134</v>
      </c>
      <c r="F11" s="75">
        <f t="shared" si="0"/>
        <v>-11.32441782374633</v>
      </c>
      <c r="G11" s="75">
        <f t="shared" si="1"/>
        <v>-7.7266019027240844</v>
      </c>
      <c r="H11" s="648">
        <f t="shared" ref="H11:H28" si="2">C11/$C$28</f>
        <v>7.9712308694030939E-2</v>
      </c>
      <c r="I11" s="648">
        <f t="shared" ref="I11:I25" si="3">D11/$D$28</f>
        <v>7.6368120526190603E-2</v>
      </c>
      <c r="J11" s="648">
        <f t="shared" ref="J11:J25" si="4">E11/$E$28</f>
        <v>7.5292688181574918E-2</v>
      </c>
      <c r="K11" s="40" t="s">
        <v>18</v>
      </c>
      <c r="L11" s="42" t="s">
        <v>19</v>
      </c>
    </row>
    <row r="12" spans="1:12" ht="33.75">
      <c r="A12" s="41" t="s">
        <v>20</v>
      </c>
      <c r="B12" s="39" t="s">
        <v>21</v>
      </c>
      <c r="C12" s="200">
        <f>'T 5'!AS10</f>
        <v>1708.6719863993337</v>
      </c>
      <c r="D12" s="200">
        <f>'T 5'!AW10</f>
        <v>1437.3514505717471</v>
      </c>
      <c r="E12" s="200">
        <f>'T 5'!AX10</f>
        <v>1746.6986639766201</v>
      </c>
      <c r="F12" s="75">
        <f t="shared" si="0"/>
        <v>2.2255106819782071</v>
      </c>
      <c r="G12" s="75">
        <f t="shared" si="1"/>
        <v>21.522030209231119</v>
      </c>
      <c r="H12" s="648">
        <f t="shared" si="2"/>
        <v>1.0336070720195562E-2</v>
      </c>
      <c r="I12" s="648">
        <f t="shared" si="3"/>
        <v>8.6680004506216671E-3</v>
      </c>
      <c r="J12" s="648">
        <f t="shared" si="4"/>
        <v>1.125480896676688E-2</v>
      </c>
      <c r="K12" s="40" t="s">
        <v>88</v>
      </c>
      <c r="L12" s="42" t="s">
        <v>86</v>
      </c>
    </row>
    <row r="13" spans="1:12">
      <c r="A13" s="38" t="s">
        <v>22</v>
      </c>
      <c r="B13" s="39" t="s">
        <v>23</v>
      </c>
      <c r="C13" s="200">
        <f>'T 5'!AS11</f>
        <v>19622.261903166342</v>
      </c>
      <c r="D13" s="200">
        <f>'T 5'!AW11</f>
        <v>20328.097327803811</v>
      </c>
      <c r="E13" s="200">
        <f>'T 5'!AX11</f>
        <v>18783.962666650525</v>
      </c>
      <c r="F13" s="75">
        <f t="shared" si="0"/>
        <v>-4.272184525172122</v>
      </c>
      <c r="G13" s="75">
        <f t="shared" si="1"/>
        <v>-7.5960609409385853</v>
      </c>
      <c r="H13" s="648">
        <f t="shared" si="2"/>
        <v>0.11869866676325674</v>
      </c>
      <c r="I13" s="648">
        <f t="shared" si="3"/>
        <v>0.12258933382478895</v>
      </c>
      <c r="J13" s="648">
        <f t="shared" si="4"/>
        <v>0.12103399161634809</v>
      </c>
      <c r="K13" s="40" t="s">
        <v>24</v>
      </c>
      <c r="L13" s="58" t="s">
        <v>25</v>
      </c>
    </row>
    <row r="14" spans="1:12" ht="25.5">
      <c r="A14" s="38" t="s">
        <v>26</v>
      </c>
      <c r="B14" s="39" t="s">
        <v>27</v>
      </c>
      <c r="C14" s="200">
        <f>'T 5'!AS12</f>
        <v>11217.72060897837</v>
      </c>
      <c r="D14" s="200">
        <f>'T 5'!AW12</f>
        <v>11012.519298887506</v>
      </c>
      <c r="E14" s="200">
        <f>'T 5'!AX12</f>
        <v>7808.3120775070629</v>
      </c>
      <c r="F14" s="75">
        <f t="shared" si="0"/>
        <v>-30.393059787409101</v>
      </c>
      <c r="G14" s="75">
        <f t="shared" si="1"/>
        <v>-29.096041826724743</v>
      </c>
      <c r="H14" s="648">
        <f t="shared" si="2"/>
        <v>6.785805260267061E-2</v>
      </c>
      <c r="I14" s="648">
        <f t="shared" si="3"/>
        <v>6.6411400083999067E-2</v>
      </c>
      <c r="J14" s="648">
        <f t="shared" si="4"/>
        <v>5.0312662737810925E-2</v>
      </c>
      <c r="K14" s="40" t="s">
        <v>28</v>
      </c>
      <c r="L14" s="58" t="s">
        <v>29</v>
      </c>
    </row>
    <row r="15" spans="1:12">
      <c r="A15" s="41" t="s">
        <v>30</v>
      </c>
      <c r="B15" s="39" t="s">
        <v>31</v>
      </c>
      <c r="C15" s="200">
        <f>'T 5'!AS13</f>
        <v>7010.8594033966519</v>
      </c>
      <c r="D15" s="200">
        <f>'T 5'!AW13</f>
        <v>7401.0832471963649</v>
      </c>
      <c r="E15" s="200">
        <f>'T 5'!AX13</f>
        <v>4240.6572674345907</v>
      </c>
      <c r="F15" s="75">
        <f t="shared" si="0"/>
        <v>-39.51301797066337</v>
      </c>
      <c r="G15" s="75">
        <f t="shared" si="1"/>
        <v>-42.70220823362564</v>
      </c>
      <c r="H15" s="648">
        <f t="shared" si="2"/>
        <v>4.2409976390822696E-2</v>
      </c>
      <c r="I15" s="648">
        <f t="shared" si="3"/>
        <v>4.4632502994495928E-2</v>
      </c>
      <c r="J15" s="648">
        <f t="shared" si="4"/>
        <v>2.7324568583483394E-2</v>
      </c>
      <c r="K15" s="40" t="s">
        <v>32</v>
      </c>
      <c r="L15" s="42" t="s">
        <v>33</v>
      </c>
    </row>
    <row r="16" spans="1:12">
      <c r="A16" s="41" t="s">
        <v>34</v>
      </c>
      <c r="B16" s="39" t="s">
        <v>35</v>
      </c>
      <c r="C16" s="200">
        <f>'T 5'!AS14</f>
        <v>1428.4659891226465</v>
      </c>
      <c r="D16" s="200">
        <f>'T 5'!AW14</f>
        <v>1236.3730674339417</v>
      </c>
      <c r="E16" s="200">
        <f>'T 5'!AX14</f>
        <v>875.94228587494536</v>
      </c>
      <c r="F16" s="75">
        <f t="shared" si="0"/>
        <v>-38.679514069988976</v>
      </c>
      <c r="G16" s="75">
        <f t="shared" si="1"/>
        <v>-29.152267309337347</v>
      </c>
      <c r="H16" s="648">
        <f t="shared" si="2"/>
        <v>8.6410531702338766E-3</v>
      </c>
      <c r="I16" s="648">
        <f t="shared" si="3"/>
        <v>7.4559929663625115E-3</v>
      </c>
      <c r="J16" s="648">
        <f t="shared" si="4"/>
        <v>5.6441121166206903E-3</v>
      </c>
      <c r="K16" s="40" t="s">
        <v>36</v>
      </c>
      <c r="L16" s="42" t="s">
        <v>37</v>
      </c>
    </row>
    <row r="17" spans="1:12">
      <c r="A17" s="38" t="s">
        <v>38</v>
      </c>
      <c r="B17" s="39" t="s">
        <v>39</v>
      </c>
      <c r="C17" s="200">
        <f>'T 5'!AS15</f>
        <v>2346.7065511015589</v>
      </c>
      <c r="D17" s="200">
        <f>'T 5'!AW15</f>
        <v>2483.1244551220516</v>
      </c>
      <c r="E17" s="200">
        <f>'T 5'!AX15</f>
        <v>2302.4070887386547</v>
      </c>
      <c r="F17" s="75">
        <f t="shared" si="0"/>
        <v>-1.887729096000939</v>
      </c>
      <c r="G17" s="75">
        <f t="shared" si="1"/>
        <v>-7.2778215369198733</v>
      </c>
      <c r="H17" s="648">
        <f t="shared" si="2"/>
        <v>1.4195659005825784E-2</v>
      </c>
      <c r="I17" s="648">
        <f t="shared" si="3"/>
        <v>1.4974572772293065E-2</v>
      </c>
      <c r="J17" s="648">
        <f t="shared" si="4"/>
        <v>1.4835502243122052E-2</v>
      </c>
      <c r="K17" s="40" t="s">
        <v>40</v>
      </c>
      <c r="L17" s="58" t="s">
        <v>41</v>
      </c>
    </row>
    <row r="18" spans="1:12">
      <c r="A18" s="38" t="s">
        <v>42</v>
      </c>
      <c r="B18" s="39" t="s">
        <v>43</v>
      </c>
      <c r="C18" s="200">
        <f>'T 5'!AS16</f>
        <v>12137.094684247755</v>
      </c>
      <c r="D18" s="200">
        <f>'T 5'!AW16</f>
        <v>12263.089880854299</v>
      </c>
      <c r="E18" s="200">
        <f>'T 5'!AX16</f>
        <v>12748.691048724577</v>
      </c>
      <c r="F18" s="75">
        <f t="shared" si="0"/>
        <v>5.0390672594042343</v>
      </c>
      <c r="G18" s="75">
        <f t="shared" si="1"/>
        <v>3.9598598117463126</v>
      </c>
      <c r="H18" s="648">
        <f t="shared" si="2"/>
        <v>7.3419515268377283E-2</v>
      </c>
      <c r="I18" s="648">
        <f t="shared" si="3"/>
        <v>7.395301168059952E-2</v>
      </c>
      <c r="J18" s="648">
        <f t="shared" si="4"/>
        <v>8.214587054361347E-2</v>
      </c>
      <c r="K18" s="40" t="s">
        <v>44</v>
      </c>
      <c r="L18" s="58" t="s">
        <v>45</v>
      </c>
    </row>
    <row r="19" spans="1:12">
      <c r="A19" s="41" t="s">
        <v>46</v>
      </c>
      <c r="B19" s="39" t="s">
        <v>47</v>
      </c>
      <c r="C19" s="200">
        <f>'T 5'!AS17</f>
        <v>10570.776173020868</v>
      </c>
      <c r="D19" s="200">
        <f>'T 5'!AW17</f>
        <v>10395.278699975814</v>
      </c>
      <c r="E19" s="200">
        <f>'T 5'!AX17</f>
        <v>10606.456896050991</v>
      </c>
      <c r="F19" s="75">
        <f t="shared" si="0"/>
        <v>0.33754118378921305</v>
      </c>
      <c r="G19" s="75">
        <f t="shared" si="1"/>
        <v>2.0314818117927729</v>
      </c>
      <c r="H19" s="648">
        <f t="shared" si="2"/>
        <v>6.3944566869118591E-2</v>
      </c>
      <c r="I19" s="648">
        <f t="shared" si="3"/>
        <v>6.2689108095230192E-2</v>
      </c>
      <c r="J19" s="648">
        <f t="shared" si="4"/>
        <v>6.8342438590712151E-2</v>
      </c>
      <c r="K19" s="40" t="s">
        <v>48</v>
      </c>
      <c r="L19" s="42" t="s">
        <v>49</v>
      </c>
    </row>
    <row r="20" spans="1:12" ht="25.5">
      <c r="A20" s="41" t="s">
        <v>319</v>
      </c>
      <c r="B20" s="187" t="s">
        <v>441</v>
      </c>
      <c r="C20" s="200">
        <f>'T 5'!AS18</f>
        <v>5270.4007292312781</v>
      </c>
      <c r="D20" s="200">
        <f>'T 5'!AW18</f>
        <v>5330.7847437120863</v>
      </c>
      <c r="E20" s="200">
        <f>'T 5'!AX18</f>
        <v>4809.0154224350536</v>
      </c>
      <c r="F20" s="188">
        <f t="shared" si="0"/>
        <v>-8.7542737355290399</v>
      </c>
      <c r="G20" s="75">
        <f t="shared" si="1"/>
        <v>-9.7878520023244988</v>
      </c>
      <c r="H20" s="648">
        <f t="shared" si="2"/>
        <v>3.1881622157275392E-2</v>
      </c>
      <c r="I20" s="648">
        <f t="shared" si="3"/>
        <v>3.2147492210261613E-2</v>
      </c>
      <c r="J20" s="648">
        <f t="shared" si="4"/>
        <v>3.0986770078886786E-2</v>
      </c>
      <c r="K20" s="40" t="s">
        <v>442</v>
      </c>
      <c r="L20" s="42" t="s">
        <v>320</v>
      </c>
    </row>
    <row r="21" spans="1:12">
      <c r="A21" s="38" t="s">
        <v>50</v>
      </c>
      <c r="B21" s="39" t="s">
        <v>51</v>
      </c>
      <c r="C21" s="200">
        <f>'T 5'!AS19</f>
        <v>13128.650961345729</v>
      </c>
      <c r="D21" s="200">
        <f>'T 5'!AW19</f>
        <v>13572.096502793793</v>
      </c>
      <c r="E21" s="200">
        <f>'T 5'!AX19</f>
        <v>13875.531343544606</v>
      </c>
      <c r="F21" s="75">
        <f t="shared" si="0"/>
        <v>5.6889347153633167</v>
      </c>
      <c r="G21" s="75">
        <f t="shared" si="1"/>
        <v>2.2357256352277801</v>
      </c>
      <c r="H21" s="648">
        <f t="shared" si="2"/>
        <v>7.9417621332453198E-2</v>
      </c>
      <c r="I21" s="648">
        <f t="shared" si="3"/>
        <v>8.1847023951797979E-2</v>
      </c>
      <c r="J21" s="648">
        <f t="shared" si="4"/>
        <v>8.940663767867349E-2</v>
      </c>
      <c r="K21" s="40" t="s">
        <v>87</v>
      </c>
      <c r="L21" s="58" t="s">
        <v>52</v>
      </c>
    </row>
    <row r="22" spans="1:12">
      <c r="A22" s="41" t="s">
        <v>53</v>
      </c>
      <c r="B22" s="39" t="s">
        <v>89</v>
      </c>
      <c r="C22" s="200">
        <f>'T 5'!AS20</f>
        <v>2910.4417245210943</v>
      </c>
      <c r="D22" s="200">
        <f>'T 5'!AW20</f>
        <v>2990.469395480457</v>
      </c>
      <c r="E22" s="200">
        <f>'T 5'!AX20</f>
        <v>3006.767141115055</v>
      </c>
      <c r="F22" s="75">
        <f t="shared" si="0"/>
        <v>3.3096493835419665</v>
      </c>
      <c r="G22" s="75">
        <f t="shared" si="1"/>
        <v>0.54498954776896369</v>
      </c>
      <c r="H22" s="648">
        <f t="shared" si="2"/>
        <v>1.7605796625161835E-2</v>
      </c>
      <c r="I22" s="648">
        <f t="shared" si="3"/>
        <v>1.8034134976024092E-2</v>
      </c>
      <c r="J22" s="648">
        <f t="shared" si="4"/>
        <v>1.9374028548094602E-2</v>
      </c>
      <c r="K22" s="40" t="s">
        <v>90</v>
      </c>
      <c r="L22" s="42" t="s">
        <v>54</v>
      </c>
    </row>
    <row r="23" spans="1:12">
      <c r="A23" s="41" t="s">
        <v>55</v>
      </c>
      <c r="B23" s="39" t="s">
        <v>91</v>
      </c>
      <c r="C23" s="200">
        <f>'T 5'!AS21</f>
        <v>3605.0534760392511</v>
      </c>
      <c r="D23" s="200">
        <f>'T 5'!AW21</f>
        <v>3581.7188749491706</v>
      </c>
      <c r="E23" s="200">
        <f>'T 5'!AX21</f>
        <v>3754.9603850883768</v>
      </c>
      <c r="F23" s="75">
        <f t="shared" si="0"/>
        <v>4.158243700002572</v>
      </c>
      <c r="G23" s="75">
        <f t="shared" si="1"/>
        <v>4.8368260097371376</v>
      </c>
      <c r="H23" s="648">
        <f t="shared" si="2"/>
        <v>2.1807630706786818E-2</v>
      </c>
      <c r="I23" s="648">
        <f t="shared" si="3"/>
        <v>2.1599686569147708E-2</v>
      </c>
      <c r="J23" s="648">
        <f t="shared" si="4"/>
        <v>2.4194992922094979E-2</v>
      </c>
      <c r="K23" s="40" t="s">
        <v>92</v>
      </c>
      <c r="L23" s="42" t="s">
        <v>56</v>
      </c>
    </row>
    <row r="24" spans="1:12" ht="22.5">
      <c r="A24" s="38" t="s">
        <v>57</v>
      </c>
      <c r="B24" s="39" t="s">
        <v>98</v>
      </c>
      <c r="C24" s="200">
        <f>'T 5'!AS22</f>
        <v>2210.7701030230405</v>
      </c>
      <c r="D24" s="200">
        <f>'T 5'!AW22</f>
        <v>2233.5781079257963</v>
      </c>
      <c r="E24" s="200">
        <f>'T 5'!AX22</f>
        <v>1934.8996213196615</v>
      </c>
      <c r="F24" s="75">
        <f t="shared" si="0"/>
        <v>-12.478478939359164</v>
      </c>
      <c r="G24" s="75">
        <f t="shared" si="1"/>
        <v>-13.372197978941585</v>
      </c>
      <c r="H24" s="648">
        <f t="shared" si="2"/>
        <v>1.3373354460555745E-2</v>
      </c>
      <c r="I24" s="648">
        <f t="shared" si="3"/>
        <v>1.3469674405865209E-2</v>
      </c>
      <c r="J24" s="648">
        <f t="shared" si="4"/>
        <v>1.2467477108068514E-2</v>
      </c>
      <c r="K24" s="40" t="s">
        <v>93</v>
      </c>
      <c r="L24" s="43" t="s">
        <v>94</v>
      </c>
    </row>
    <row r="25" spans="1:12" ht="38.25">
      <c r="A25" s="38" t="s">
        <v>58</v>
      </c>
      <c r="B25" s="39" t="s">
        <v>59</v>
      </c>
      <c r="C25" s="200">
        <f>'T 5'!AS23</f>
        <v>1058.8795513863345</v>
      </c>
      <c r="D25" s="200">
        <f>'T 5'!AW23</f>
        <v>1101.588271327842</v>
      </c>
      <c r="E25" s="200">
        <f>'T 5'!AX23</f>
        <v>938.31382538756361</v>
      </c>
      <c r="F25" s="75">
        <f t="shared" si="0"/>
        <v>-11.386160573307947</v>
      </c>
      <c r="G25" s="75">
        <f t="shared" si="1"/>
        <v>-14.821730603891524</v>
      </c>
      <c r="H25" s="648">
        <f>C25/$C$28</f>
        <v>6.4053569171937186E-3</v>
      </c>
      <c r="I25" s="648">
        <f t="shared" si="3"/>
        <v>6.6431683277399312E-3</v>
      </c>
      <c r="J25" s="648">
        <f t="shared" si="4"/>
        <v>6.0460015647865861E-3</v>
      </c>
      <c r="K25" s="40" t="s">
        <v>60</v>
      </c>
      <c r="L25" s="43" t="s">
        <v>95</v>
      </c>
    </row>
    <row r="26" spans="1:12">
      <c r="A26" s="41"/>
      <c r="B26" s="39" t="s">
        <v>61</v>
      </c>
      <c r="C26" s="200">
        <f>'T 5'!AS24</f>
        <v>-6815.9273141761423</v>
      </c>
      <c r="D26" s="200">
        <f>'T 5'!AW24</f>
        <v>-7617.8925307503732</v>
      </c>
      <c r="E26" s="200">
        <f>'T 5'!AX24</f>
        <v>-7720.1484491560823</v>
      </c>
      <c r="F26" s="75">
        <f t="shared" si="0"/>
        <v>13.266296621140469</v>
      </c>
      <c r="G26" s="75">
        <f t="shared" si="1"/>
        <v>1.342312430806075</v>
      </c>
      <c r="H26" s="648">
        <f t="shared" ref="H26:H27" si="5">C26/$C$28</f>
        <v>-4.1230796375081646E-2</v>
      </c>
      <c r="I26" s="648">
        <f t="shared" ref="I26:I27" si="6">D26/$D$28</f>
        <v>-4.5939979302254588E-2</v>
      </c>
      <c r="J26" s="648">
        <f t="shared" ref="J26:J27" si="7">E26/$E$28</f>
        <v>-4.9744582613075336E-2</v>
      </c>
      <c r="K26" s="40" t="s">
        <v>62</v>
      </c>
      <c r="L26" s="44"/>
    </row>
    <row r="27" spans="1:12" ht="15.75" thickBot="1">
      <c r="A27" s="45"/>
      <c r="B27" s="46" t="s">
        <v>63</v>
      </c>
      <c r="C27" s="200">
        <f>'T 5'!AS25</f>
        <v>891.68253444580967</v>
      </c>
      <c r="D27" s="200">
        <f>'T 5'!AW25</f>
        <v>838.16772629451157</v>
      </c>
      <c r="E27" s="200">
        <f>'T 5'!AX25</f>
        <v>807.91046256937011</v>
      </c>
      <c r="F27" s="73">
        <f t="shared" si="0"/>
        <v>-9.3948315280734818</v>
      </c>
      <c r="G27" s="73">
        <f t="shared" si="1"/>
        <v>-3.6099294658966272</v>
      </c>
      <c r="H27" s="649">
        <f t="shared" si="5"/>
        <v>5.3939514484678376E-3</v>
      </c>
      <c r="I27" s="649">
        <f t="shared" si="6"/>
        <v>5.054601104223613E-3</v>
      </c>
      <c r="J27" s="649">
        <f t="shared" si="7"/>
        <v>5.2057507720130909E-3</v>
      </c>
      <c r="K27" s="47" t="s">
        <v>64</v>
      </c>
      <c r="L27" s="48"/>
    </row>
    <row r="28" spans="1:12" ht="15.75" thickBot="1">
      <c r="A28" s="49"/>
      <c r="B28" s="50" t="s">
        <v>65</v>
      </c>
      <c r="C28" s="78">
        <f>'T 5'!AS26</f>
        <v>165311.56110036804</v>
      </c>
      <c r="D28" s="78">
        <f>'T 5'!AW26</f>
        <v>165822.72448643684</v>
      </c>
      <c r="E28" s="78">
        <f>'T 5'!AX26</f>
        <v>155195.76290759438</v>
      </c>
      <c r="F28" s="72">
        <f t="shared" si="0"/>
        <v>-6.119232148943226</v>
      </c>
      <c r="G28" s="72">
        <f t="shared" si="1"/>
        <v>-6.4086280163076594</v>
      </c>
      <c r="H28" s="650">
        <f t="shared" si="2"/>
        <v>1</v>
      </c>
      <c r="I28" s="650">
        <f t="shared" ref="I28:I33" si="8">D28/$D$28</f>
        <v>1</v>
      </c>
      <c r="J28" s="650">
        <f>E28/$E$28</f>
        <v>1</v>
      </c>
      <c r="K28" s="51" t="s">
        <v>66</v>
      </c>
      <c r="L28" s="52"/>
    </row>
    <row r="29" spans="1:12" ht="7.5" customHeight="1" thickBot="1">
      <c r="A29" s="49"/>
      <c r="B29" s="61"/>
      <c r="C29" s="201"/>
      <c r="D29" s="201"/>
      <c r="E29" s="201"/>
      <c r="F29" s="72"/>
      <c r="G29" s="72"/>
      <c r="H29" s="647"/>
      <c r="I29" s="647"/>
      <c r="J29" s="647"/>
      <c r="K29" s="53"/>
      <c r="L29" s="54"/>
    </row>
    <row r="30" spans="1:12">
      <c r="A30" s="55"/>
      <c r="B30" s="36" t="s">
        <v>13</v>
      </c>
      <c r="C30" s="59">
        <f>'T 5'!AS28</f>
        <v>63448.516691718578</v>
      </c>
      <c r="D30" s="59">
        <f>'T 5'!AW28</f>
        <v>64178.214592738492</v>
      </c>
      <c r="E30" s="59">
        <f>'T 5'!AX28</f>
        <v>62600.437788392279</v>
      </c>
      <c r="F30" s="72">
        <f>E30/C30*100-100</f>
        <v>-1.3366410241659565</v>
      </c>
      <c r="G30" s="72">
        <f t="shared" ref="G30:G31" si="9">E30/D30*100-100</f>
        <v>-2.4584305038063974</v>
      </c>
      <c r="H30" s="647">
        <f t="shared" ref="H30:H31" si="10">C30/$C$28</f>
        <v>0.38381173264219642</v>
      </c>
      <c r="I30" s="647">
        <f t="shared" si="8"/>
        <v>0.38702906849168206</v>
      </c>
      <c r="J30" s="647">
        <f t="shared" ref="J30:J31" si="11">E30/$E$28</f>
        <v>0.40336434845624886</v>
      </c>
      <c r="K30" s="37" t="s">
        <v>14</v>
      </c>
      <c r="L30" s="56"/>
    </row>
    <row r="31" spans="1:12" ht="15.75" thickBot="1">
      <c r="A31" s="45"/>
      <c r="B31" s="46" t="s">
        <v>96</v>
      </c>
      <c r="C31" s="60">
        <f>'T 5'!AS29</f>
        <v>101863.04440864947</v>
      </c>
      <c r="D31" s="60">
        <f>'T 5'!AW29</f>
        <v>101644.50989369836</v>
      </c>
      <c r="E31" s="60">
        <f>'T 5'!AX29</f>
        <v>92595.325119202083</v>
      </c>
      <c r="F31" s="73">
        <f t="shared" ref="F31" si="12">E31/C31*100-100</f>
        <v>-9.0982154943922211</v>
      </c>
      <c r="G31" s="73">
        <f t="shared" si="9"/>
        <v>-8.9027777141727285</v>
      </c>
      <c r="H31" s="649">
        <f t="shared" si="10"/>
        <v>0.61618826735780363</v>
      </c>
      <c r="I31" s="649">
        <f t="shared" si="8"/>
        <v>0.61297093150831794</v>
      </c>
      <c r="J31" s="649">
        <f t="shared" si="11"/>
        <v>0.59663565154375098</v>
      </c>
      <c r="K31" s="47" t="s">
        <v>97</v>
      </c>
      <c r="L31" s="48"/>
    </row>
    <row r="32" spans="1:12" ht="15.75" thickBot="1">
      <c r="A32" s="65" t="s">
        <v>67</v>
      </c>
      <c r="C32" s="201"/>
      <c r="D32" s="201"/>
      <c r="E32" s="201"/>
      <c r="F32" s="72"/>
      <c r="G32" s="72"/>
      <c r="H32" s="652"/>
      <c r="I32" s="652"/>
      <c r="J32" s="652"/>
      <c r="K32" s="66"/>
      <c r="L32" s="65" t="s">
        <v>130</v>
      </c>
    </row>
    <row r="33" spans="1:12" ht="15.75" thickBot="1">
      <c r="A33" s="64"/>
      <c r="B33" s="63" t="s">
        <v>99</v>
      </c>
      <c r="C33" s="78">
        <f>'T 5'!AS31</f>
        <v>19549.665848966757</v>
      </c>
      <c r="D33" s="78">
        <f>'T 5'!AW31</f>
        <v>20209.993569084254</v>
      </c>
      <c r="E33" s="78">
        <f>'T 5'!AX31</f>
        <v>20661.833576186153</v>
      </c>
      <c r="F33" s="74">
        <f>E33/C33*100-100</f>
        <v>5.6889347153633167</v>
      </c>
      <c r="G33" s="74">
        <f>E33/D33*100-100</f>
        <v>2.2357256352277659</v>
      </c>
      <c r="H33" s="651">
        <f>C33/$C$28</f>
        <v>0.11825951989587274</v>
      </c>
      <c r="I33" s="651">
        <f t="shared" si="8"/>
        <v>0.12187710479173373</v>
      </c>
      <c r="J33" s="651">
        <f>E33/$E$28</f>
        <v>0.13313400565251568</v>
      </c>
      <c r="K33" s="77" t="s">
        <v>100</v>
      </c>
      <c r="L33" s="76"/>
    </row>
    <row r="34" spans="1:12" s="175" customFormat="1">
      <c r="A34" s="212" t="s">
        <v>422</v>
      </c>
      <c r="B34" s="767" t="s">
        <v>425</v>
      </c>
      <c r="C34" s="767"/>
      <c r="D34" s="767"/>
      <c r="E34" s="180"/>
      <c r="F34" s="770" t="s">
        <v>426</v>
      </c>
      <c r="G34" s="770"/>
      <c r="H34" s="770"/>
      <c r="I34" s="770"/>
      <c r="J34" s="770"/>
      <c r="K34" s="770"/>
      <c r="L34" s="212" t="s">
        <v>422</v>
      </c>
    </row>
    <row r="35" spans="1:12" ht="24" customHeight="1">
      <c r="A35" s="181" t="s">
        <v>424</v>
      </c>
      <c r="B35" s="765" t="s">
        <v>300</v>
      </c>
      <c r="C35" s="766"/>
      <c r="D35" s="766"/>
      <c r="F35" s="750" t="s">
        <v>301</v>
      </c>
      <c r="G35" s="750"/>
      <c r="H35" s="750"/>
      <c r="I35" s="750"/>
      <c r="J35" s="750"/>
      <c r="K35" s="750"/>
      <c r="L35" s="181" t="s">
        <v>424</v>
      </c>
    </row>
  </sheetData>
  <mergeCells count="18">
    <mergeCell ref="B35:D35"/>
    <mergeCell ref="F34:K34"/>
    <mergeCell ref="F35:K35"/>
    <mergeCell ref="A2:D2"/>
    <mergeCell ref="F2:L2"/>
    <mergeCell ref="A4:A8"/>
    <mergeCell ref="B4:B8"/>
    <mergeCell ref="F4:G4"/>
    <mergeCell ref="K4:K8"/>
    <mergeCell ref="L4:L8"/>
    <mergeCell ref="F5:G5"/>
    <mergeCell ref="F6:G6"/>
    <mergeCell ref="H4:J4"/>
    <mergeCell ref="H5:J5"/>
    <mergeCell ref="H6:J6"/>
    <mergeCell ref="C1:G1"/>
    <mergeCell ref="D4:E6"/>
    <mergeCell ref="B34:D34"/>
  </mergeCells>
  <hyperlinks>
    <hyperlink ref="C1:G1" location="'CH1'!A1" display="Go back"/>
  </hyperlinks>
  <printOptions horizontalCentered="1"/>
  <pageMargins left="0.51181102362204722" right="0.51181102362204722" top="0.74803149606299213" bottom="0.35433070866141736" header="0.31496062992125984" footer="0.31496062992125984"/>
  <pageSetup paperSize="9" scale="74"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1"/>
  <sheetViews>
    <sheetView view="pageBreakPreview" zoomScaleNormal="100" zoomScaleSheetLayoutView="100" zoomScalePageLayoutView="110" workbookViewId="0">
      <selection activeCell="H9" sqref="H9:J13"/>
    </sheetView>
  </sheetViews>
  <sheetFormatPr defaultColWidth="8.85546875" defaultRowHeight="15"/>
  <cols>
    <col min="1" max="1" width="3.42578125" customWidth="1"/>
    <col min="2" max="2" width="33.5703125" bestFit="1" customWidth="1"/>
    <col min="3" max="3" width="11.42578125" customWidth="1"/>
    <col min="4" max="5" width="11.42578125" bestFit="1" customWidth="1"/>
    <col min="11" max="11" width="40.5703125" bestFit="1" customWidth="1"/>
    <col min="12" max="12" width="3.42578125" customWidth="1"/>
  </cols>
  <sheetData>
    <row r="1" spans="1:12" ht="24" customHeight="1">
      <c r="C1" s="743" t="s">
        <v>476</v>
      </c>
      <c r="D1" s="743"/>
      <c r="E1" s="743"/>
      <c r="F1" s="743"/>
      <c r="G1" s="743"/>
      <c r="H1" s="645"/>
      <c r="I1" s="645"/>
      <c r="J1" s="645"/>
    </row>
    <row r="2" spans="1:12" ht="43.5" customHeight="1">
      <c r="B2" s="751" t="s">
        <v>799</v>
      </c>
      <c r="C2" s="751"/>
      <c r="D2" s="751"/>
      <c r="E2" s="751"/>
      <c r="F2" s="175"/>
      <c r="G2" s="752" t="s">
        <v>800</v>
      </c>
      <c r="H2" s="752"/>
      <c r="I2" s="752"/>
      <c r="J2" s="752"/>
      <c r="K2" s="752"/>
      <c r="L2" s="155"/>
    </row>
    <row r="3" spans="1:12">
      <c r="B3" s="642" t="s">
        <v>778</v>
      </c>
      <c r="C3" s="213"/>
      <c r="D3" s="213"/>
      <c r="E3" s="214"/>
      <c r="F3" s="214"/>
      <c r="G3" s="213"/>
      <c r="H3" s="213"/>
      <c r="I3" s="213"/>
      <c r="J3" s="213"/>
      <c r="K3" s="641" t="s">
        <v>794</v>
      </c>
      <c r="L3" s="155"/>
    </row>
    <row r="4" spans="1:12">
      <c r="A4" s="772"/>
      <c r="B4" s="779" t="s">
        <v>183</v>
      </c>
      <c r="C4" s="783">
        <v>2019</v>
      </c>
      <c r="D4" s="783">
        <v>2020</v>
      </c>
      <c r="E4" s="784"/>
      <c r="F4" s="783" t="s">
        <v>440</v>
      </c>
      <c r="G4" s="784"/>
      <c r="H4" s="740"/>
      <c r="I4" s="741"/>
      <c r="J4" s="742"/>
      <c r="K4" s="776" t="s">
        <v>184</v>
      </c>
      <c r="L4" s="744"/>
    </row>
    <row r="5" spans="1:12">
      <c r="A5" s="773"/>
      <c r="B5" s="780"/>
      <c r="C5" s="785"/>
      <c r="D5" s="785"/>
      <c r="E5" s="786"/>
      <c r="F5" s="790" t="s">
        <v>2</v>
      </c>
      <c r="G5" s="791"/>
      <c r="H5" s="768" t="s">
        <v>196</v>
      </c>
      <c r="I5" s="771"/>
      <c r="J5" s="769"/>
      <c r="K5" s="777"/>
      <c r="L5" s="746"/>
    </row>
    <row r="6" spans="1:12">
      <c r="A6" s="773"/>
      <c r="B6" s="780"/>
      <c r="C6" s="787"/>
      <c r="D6" s="787"/>
      <c r="E6" s="788"/>
      <c r="F6" s="787" t="s">
        <v>3</v>
      </c>
      <c r="G6" s="788"/>
      <c r="H6" s="737" t="s">
        <v>201</v>
      </c>
      <c r="I6" s="738"/>
      <c r="J6" s="739"/>
      <c r="K6" s="777"/>
      <c r="L6" s="746"/>
    </row>
    <row r="7" spans="1:12">
      <c r="A7" s="774"/>
      <c r="B7" s="781"/>
      <c r="C7" s="524" t="s">
        <v>793</v>
      </c>
      <c r="D7" s="524" t="s">
        <v>205</v>
      </c>
      <c r="E7" s="524" t="s">
        <v>793</v>
      </c>
      <c r="F7" s="525" t="s">
        <v>534</v>
      </c>
      <c r="G7" s="525" t="s">
        <v>535</v>
      </c>
      <c r="H7" s="525">
        <v>2019</v>
      </c>
      <c r="I7" s="525">
        <v>2020</v>
      </c>
      <c r="J7" s="525">
        <v>2020</v>
      </c>
      <c r="K7" s="777"/>
      <c r="L7" s="746"/>
    </row>
    <row r="8" spans="1:12" ht="15.75" thickBot="1">
      <c r="A8" s="775"/>
      <c r="B8" s="782"/>
      <c r="C8" s="345" t="s">
        <v>792</v>
      </c>
      <c r="D8" s="345" t="s">
        <v>5</v>
      </c>
      <c r="E8" s="345" t="s">
        <v>791</v>
      </c>
      <c r="F8" s="345" t="s">
        <v>7</v>
      </c>
      <c r="G8" s="345" t="s">
        <v>6</v>
      </c>
      <c r="H8" s="343" t="s">
        <v>792</v>
      </c>
      <c r="I8" s="343" t="s">
        <v>5</v>
      </c>
      <c r="J8" s="343" t="s">
        <v>791</v>
      </c>
      <c r="K8" s="778"/>
      <c r="L8" s="789"/>
    </row>
    <row r="9" spans="1:12" ht="29.45" customHeight="1">
      <c r="A9" s="694">
        <v>1</v>
      </c>
      <c r="B9" s="156" t="s">
        <v>578</v>
      </c>
      <c r="C9" s="157">
        <f>'T 6'!AI7</f>
        <v>38926.244939369506</v>
      </c>
      <c r="D9" s="157">
        <f>'T 6'!AM7</f>
        <v>39827.256042476693</v>
      </c>
      <c r="E9" s="157">
        <f>'T 6'!AN7</f>
        <v>32102.334641960562</v>
      </c>
      <c r="F9" s="207">
        <f>E9/C9*100-100</f>
        <v>-17.530358522990568</v>
      </c>
      <c r="G9" s="207">
        <f>E9/D9*100-100</f>
        <v>-19.396067337095289</v>
      </c>
      <c r="H9" s="730">
        <f>C9/$C$14</f>
        <v>0.24615175521425683</v>
      </c>
      <c r="I9" s="730">
        <f>D9/$D$14</f>
        <v>0.26173882276231092</v>
      </c>
      <c r="J9" s="730">
        <f>E9/$E$14</f>
        <v>0.27534064051961982</v>
      </c>
      <c r="K9" s="158" t="s">
        <v>186</v>
      </c>
      <c r="L9" s="696">
        <f>A9</f>
        <v>1</v>
      </c>
    </row>
    <row r="10" spans="1:12" ht="29.45" customHeight="1">
      <c r="A10" s="695">
        <v>3</v>
      </c>
      <c r="B10" s="526" t="s">
        <v>187</v>
      </c>
      <c r="C10" s="157">
        <f>'T 6'!AI8</f>
        <v>29909.681160169024</v>
      </c>
      <c r="D10" s="157">
        <f>'T 6'!AM8</f>
        <v>31745.569807160715</v>
      </c>
      <c r="E10" s="157">
        <f>'T 6'!AN8</f>
        <v>31770.441316910932</v>
      </c>
      <c r="F10" s="208">
        <f t="shared" ref="F10:F14" si="0">E10/C10*100-100</f>
        <v>6.2212637666626165</v>
      </c>
      <c r="G10" s="208">
        <f t="shared" ref="G10:G14" si="1">E10/D10*100-100</f>
        <v>7.8346395737426633E-2</v>
      </c>
      <c r="H10" s="730">
        <f>C10/$C$14</f>
        <v>0.18913513304306007</v>
      </c>
      <c r="I10" s="730">
        <f>D10/$D$14</f>
        <v>0.20862717884413665</v>
      </c>
      <c r="J10" s="730">
        <f t="shared" ref="J10:J13" si="2">E10/$E$14</f>
        <v>0.27249400267466056</v>
      </c>
      <c r="K10" s="160" t="s">
        <v>188</v>
      </c>
      <c r="L10" s="696">
        <f t="shared" ref="L10:L13" si="3">A10</f>
        <v>3</v>
      </c>
    </row>
    <row r="11" spans="1:12" ht="29.45" customHeight="1">
      <c r="A11" s="695">
        <v>4</v>
      </c>
      <c r="B11" s="159" t="s">
        <v>200</v>
      </c>
      <c r="C11" s="157">
        <f>'T 6'!AI9</f>
        <v>67604.28727103892</v>
      </c>
      <c r="D11" s="157">
        <f>'T 6'!AM9</f>
        <v>59103.288064195083</v>
      </c>
      <c r="E11" s="157">
        <f>'T 6'!AN9</f>
        <v>51610.565520458942</v>
      </c>
      <c r="F11" s="208">
        <f t="shared" si="0"/>
        <v>-23.657851293451245</v>
      </c>
      <c r="G11" s="208">
        <f t="shared" si="1"/>
        <v>-12.677336217907055</v>
      </c>
      <c r="H11" s="730">
        <f t="shared" ref="H11:H13" si="4">C11/$C$14</f>
        <v>0.42749856806621139</v>
      </c>
      <c r="I11" s="730">
        <f t="shared" ref="I11:I13" si="5">D11/$D$14</f>
        <v>0.38841804775115435</v>
      </c>
      <c r="J11" s="730">
        <f t="shared" si="2"/>
        <v>0.44266207820937176</v>
      </c>
      <c r="K11" s="160" t="s">
        <v>199</v>
      </c>
      <c r="L11" s="696">
        <f t="shared" si="3"/>
        <v>4</v>
      </c>
    </row>
    <row r="12" spans="1:12" ht="29.45" customHeight="1">
      <c r="A12" s="695">
        <v>5</v>
      </c>
      <c r="B12" s="159" t="s">
        <v>189</v>
      </c>
      <c r="C12" s="157">
        <f>'T 6'!AI10</f>
        <v>84053</v>
      </c>
      <c r="D12" s="157">
        <f>'T 6'!AM10</f>
        <v>79380</v>
      </c>
      <c r="E12" s="157">
        <f>'T 6'!AN10</f>
        <v>53515</v>
      </c>
      <c r="F12" s="208">
        <f t="shared" si="0"/>
        <v>-36.331838244916902</v>
      </c>
      <c r="G12" s="208">
        <f t="shared" si="1"/>
        <v>-32.583774250440925</v>
      </c>
      <c r="H12" s="730">
        <f t="shared" si="4"/>
        <v>0.53151269826436653</v>
      </c>
      <c r="I12" s="730">
        <f t="shared" si="5"/>
        <v>0.52167359279567926</v>
      </c>
      <c r="J12" s="730">
        <f t="shared" si="2"/>
        <v>0.45899634845086035</v>
      </c>
      <c r="K12" s="160" t="s">
        <v>190</v>
      </c>
      <c r="L12" s="696">
        <f t="shared" si="3"/>
        <v>5</v>
      </c>
    </row>
    <row r="13" spans="1:12" ht="29.45" customHeight="1" thickBot="1">
      <c r="A13" s="695">
        <v>6</v>
      </c>
      <c r="B13" s="159" t="s">
        <v>191</v>
      </c>
      <c r="C13" s="157">
        <f>'T 6'!AI11</f>
        <v>62354</v>
      </c>
      <c r="D13" s="157">
        <f>'T 6'!AM11</f>
        <v>57892</v>
      </c>
      <c r="E13" s="157">
        <f>'T 6'!AN11</f>
        <v>52407</v>
      </c>
      <c r="F13" s="208">
        <f t="shared" si="0"/>
        <v>-15.952464958142215</v>
      </c>
      <c r="G13" s="208">
        <f t="shared" si="1"/>
        <v>-9.4745387963794627</v>
      </c>
      <c r="H13" s="730">
        <f t="shared" si="4"/>
        <v>0.39429815458789469</v>
      </c>
      <c r="I13" s="730">
        <f t="shared" si="5"/>
        <v>0.38045764215328121</v>
      </c>
      <c r="J13" s="730">
        <f t="shared" si="2"/>
        <v>0.44949306985451254</v>
      </c>
      <c r="K13" s="160" t="s">
        <v>192</v>
      </c>
      <c r="L13" s="696">
        <f t="shared" si="3"/>
        <v>6</v>
      </c>
    </row>
    <row r="14" spans="1:12" ht="29.45" customHeight="1" thickBot="1">
      <c r="A14" s="89"/>
      <c r="B14" s="91" t="s">
        <v>771</v>
      </c>
      <c r="C14" s="92">
        <f>'T 6'!AI12</f>
        <v>158139.21337057743</v>
      </c>
      <c r="D14" s="92">
        <f>'T 6'!AM12</f>
        <v>152164.11391383249</v>
      </c>
      <c r="E14" s="92">
        <f>'T 6'!AN12</f>
        <v>116591.34147933044</v>
      </c>
      <c r="F14" s="209">
        <f t="shared" si="0"/>
        <v>-26.272972405576141</v>
      </c>
      <c r="G14" s="209">
        <f t="shared" si="1"/>
        <v>-23.377898717069527</v>
      </c>
      <c r="H14" s="654">
        <f>SUM(H9:H12)-H13</f>
        <v>1</v>
      </c>
      <c r="I14" s="654">
        <f t="shared" ref="I14:J14" si="6">SUM(I9:I12)-I13</f>
        <v>1</v>
      </c>
      <c r="J14" s="654">
        <f t="shared" si="6"/>
        <v>1</v>
      </c>
      <c r="K14" s="90" t="s">
        <v>772</v>
      </c>
      <c r="L14" s="93"/>
    </row>
    <row r="15" spans="1:12">
      <c r="A15" s="179" t="s">
        <v>422</v>
      </c>
      <c r="B15" s="178" t="s">
        <v>423</v>
      </c>
      <c r="K15" s="177" t="s">
        <v>421</v>
      </c>
      <c r="L15" s="179" t="s">
        <v>422</v>
      </c>
    </row>
    <row r="17" spans="2:10" ht="45">
      <c r="B17" s="31" t="s">
        <v>761</v>
      </c>
      <c r="C17" s="693">
        <f>E9</f>
        <v>32102.334641960562</v>
      </c>
      <c r="H17" s="691"/>
      <c r="I17" s="691"/>
      <c r="J17" s="691"/>
    </row>
    <row r="18" spans="2:10" ht="45">
      <c r="B18" s="31" t="s">
        <v>552</v>
      </c>
      <c r="C18" s="693">
        <f>E10</f>
        <v>31770.441316910932</v>
      </c>
    </row>
    <row r="19" spans="2:10" ht="30">
      <c r="B19" s="31" t="s">
        <v>553</v>
      </c>
      <c r="C19" s="693">
        <f>E11</f>
        <v>51610.565520458942</v>
      </c>
    </row>
    <row r="20" spans="2:10" ht="30">
      <c r="B20" s="31" t="s">
        <v>681</v>
      </c>
      <c r="C20" s="693">
        <f>E12-E13</f>
        <v>1108</v>
      </c>
    </row>
    <row r="21" spans="2:10">
      <c r="B21" s="31"/>
      <c r="C21" s="693"/>
    </row>
  </sheetData>
  <mergeCells count="15">
    <mergeCell ref="L4:L8"/>
    <mergeCell ref="F4:G4"/>
    <mergeCell ref="F5:G5"/>
    <mergeCell ref="F6:G6"/>
    <mergeCell ref="H4:J4"/>
    <mergeCell ref="H5:J5"/>
    <mergeCell ref="H6:J6"/>
    <mergeCell ref="A4:A8"/>
    <mergeCell ref="K4:K8"/>
    <mergeCell ref="B4:B8"/>
    <mergeCell ref="C1:G1"/>
    <mergeCell ref="G2:K2"/>
    <mergeCell ref="B2:E2"/>
    <mergeCell ref="D4:E6"/>
    <mergeCell ref="C4:C6"/>
  </mergeCells>
  <hyperlinks>
    <hyperlink ref="C1:G1" location="'CH1'!A1" display="Go back"/>
  </hyperlinks>
  <printOptions horizontalCentered="1" verticalCentered="1"/>
  <pageMargins left="0.70866141732283472" right="0.70866141732283472" top="0.74803149606299213" bottom="0.74803149606299213" header="0.31496062992125984" footer="0.31496062992125984"/>
  <pageSetup paperSize="9" scale="75"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B122"/>
  <sheetViews>
    <sheetView view="pageBreakPreview" topLeftCell="A10" zoomScaleNormal="90" zoomScaleSheetLayoutView="100" zoomScalePageLayoutView="60" workbookViewId="0">
      <pane xSplit="3" topLeftCell="AV1" activePane="topRight" state="frozen"/>
      <selection pane="topRight" activeCell="A26" sqref="A26:XFD26"/>
    </sheetView>
  </sheetViews>
  <sheetFormatPr defaultColWidth="8.85546875" defaultRowHeight="15" outlineLevelCol="1"/>
  <cols>
    <col min="1" max="1" width="60.5703125" customWidth="1"/>
    <col min="2" max="2" width="11.85546875" style="4" customWidth="1"/>
    <col min="3" max="3" width="57.140625" customWidth="1"/>
    <col min="4" max="7" width="10.42578125" customWidth="1" outlineLevel="1"/>
    <col min="8" max="8" width="10.42578125" customWidth="1"/>
    <col min="9" max="12" width="10.42578125" bestFit="1" customWidth="1" outlineLevel="1"/>
    <col min="13" max="13" width="10.42578125" bestFit="1" customWidth="1"/>
    <col min="14" max="17" width="10.42578125" bestFit="1" customWidth="1" outlineLevel="1"/>
    <col min="18" max="18" width="10.42578125" bestFit="1" customWidth="1"/>
    <col min="19" max="22" width="10.42578125" bestFit="1" customWidth="1" outlineLevel="1"/>
    <col min="23" max="23" width="10.42578125" bestFit="1" customWidth="1"/>
    <col min="24" max="27" width="10.42578125" bestFit="1" customWidth="1" outlineLevel="1"/>
    <col min="28" max="28" width="10.42578125" bestFit="1" customWidth="1"/>
    <col min="29" max="32" width="10.42578125" bestFit="1" customWidth="1" outlineLevel="1"/>
    <col min="33" max="33" width="10.42578125" bestFit="1" customWidth="1"/>
    <col min="34" max="37" width="10.42578125" bestFit="1" customWidth="1" outlineLevel="1"/>
    <col min="38" max="38" width="10.42578125" bestFit="1" customWidth="1"/>
    <col min="39" max="42" width="10.42578125" bestFit="1" customWidth="1" outlineLevel="1"/>
    <col min="43" max="45" width="10.42578125" bestFit="1" customWidth="1"/>
    <col min="46" max="46" width="10.42578125" customWidth="1"/>
    <col min="47" max="47" width="10.42578125" bestFit="1" customWidth="1"/>
    <col min="48" max="52" width="10.42578125" customWidth="1"/>
    <col min="53" max="53" width="10.42578125" bestFit="1" customWidth="1"/>
  </cols>
  <sheetData>
    <row r="1" spans="1:53" ht="35.450000000000003" customHeight="1">
      <c r="A1" s="514" t="s">
        <v>480</v>
      </c>
    </row>
    <row r="2" spans="1:53" s="1" customFormat="1" ht="21.75">
      <c r="A2" s="334" t="s">
        <v>102</v>
      </c>
      <c r="B2" s="5"/>
      <c r="C2" s="336" t="s">
        <v>101</v>
      </c>
      <c r="D2" s="5"/>
      <c r="E2" s="5"/>
      <c r="F2" s="5"/>
      <c r="G2" s="5"/>
      <c r="I2" s="5"/>
      <c r="J2" s="5"/>
      <c r="K2" s="5"/>
      <c r="L2" s="5"/>
      <c r="N2" s="5"/>
      <c r="O2" s="5"/>
      <c r="P2" s="5"/>
      <c r="Q2" s="5"/>
      <c r="S2" s="5"/>
      <c r="T2" s="5"/>
      <c r="U2" s="5"/>
      <c r="V2" s="5"/>
      <c r="W2" s="5"/>
      <c r="X2" s="5"/>
      <c r="Y2" s="5"/>
      <c r="Z2" s="5"/>
      <c r="AA2" s="5"/>
      <c r="AB2" s="5"/>
      <c r="AC2" s="5"/>
      <c r="AD2" s="5"/>
      <c r="AE2" s="5"/>
      <c r="AF2" s="5"/>
      <c r="AG2" s="5"/>
      <c r="AH2" s="5"/>
      <c r="AI2" s="5"/>
      <c r="AJ2" s="5"/>
      <c r="AK2" s="5"/>
      <c r="AL2" s="5"/>
    </row>
    <row r="3" spans="1:53" s="1" customFormat="1" ht="40.5" customHeight="1">
      <c r="A3" s="335" t="s">
        <v>447</v>
      </c>
      <c r="B3" s="5"/>
      <c r="C3" s="336" t="s">
        <v>478</v>
      </c>
    </row>
    <row r="4" spans="1:53" s="1" customFormat="1" ht="42" customHeight="1" thickBot="1">
      <c r="A4" s="637" t="s">
        <v>724</v>
      </c>
      <c r="B4" s="639" t="s">
        <v>773</v>
      </c>
      <c r="C4" s="638" t="s">
        <v>474</v>
      </c>
      <c r="D4" s="6"/>
      <c r="E4" s="6"/>
      <c r="F4" s="6"/>
      <c r="G4" s="6"/>
      <c r="H4" s="6"/>
      <c r="I4" s="6"/>
      <c r="J4" s="6"/>
      <c r="K4" s="6"/>
      <c r="L4" s="6"/>
      <c r="M4" s="6"/>
      <c r="N4" s="6"/>
      <c r="O4" s="6"/>
      <c r="P4" s="6"/>
      <c r="Q4" s="6"/>
      <c r="R4" s="6"/>
      <c r="S4" s="6"/>
      <c r="T4" s="6"/>
      <c r="U4" s="6"/>
      <c r="V4" s="6"/>
    </row>
    <row r="5" spans="1:53" s="3" customFormat="1" ht="27" customHeight="1">
      <c r="A5" s="796" t="s">
        <v>4</v>
      </c>
      <c r="B5" s="798" t="s">
        <v>103</v>
      </c>
      <c r="C5" s="800" t="s">
        <v>1</v>
      </c>
      <c r="D5" s="792" t="s">
        <v>725</v>
      </c>
      <c r="E5" s="793"/>
      <c r="F5" s="793"/>
      <c r="G5" s="793"/>
      <c r="H5" s="794" t="s">
        <v>104</v>
      </c>
      <c r="I5" s="792" t="s">
        <v>726</v>
      </c>
      <c r="J5" s="793"/>
      <c r="K5" s="793"/>
      <c r="L5" s="793"/>
      <c r="M5" s="794" t="s">
        <v>105</v>
      </c>
      <c r="N5" s="792" t="s">
        <v>727</v>
      </c>
      <c r="O5" s="793"/>
      <c r="P5" s="793"/>
      <c r="Q5" s="793"/>
      <c r="R5" s="794" t="s">
        <v>106</v>
      </c>
      <c r="S5" s="792" t="s">
        <v>728</v>
      </c>
      <c r="T5" s="793"/>
      <c r="U5" s="793"/>
      <c r="V5" s="793"/>
      <c r="W5" s="794" t="s">
        <v>107</v>
      </c>
      <c r="X5" s="792" t="s">
        <v>729</v>
      </c>
      <c r="Y5" s="793"/>
      <c r="Z5" s="793"/>
      <c r="AA5" s="793"/>
      <c r="AB5" s="794" t="s">
        <v>108</v>
      </c>
      <c r="AC5" s="792" t="s">
        <v>730</v>
      </c>
      <c r="AD5" s="793"/>
      <c r="AE5" s="793"/>
      <c r="AF5" s="793"/>
      <c r="AG5" s="794" t="s">
        <v>109</v>
      </c>
      <c r="AH5" s="792" t="s">
        <v>731</v>
      </c>
      <c r="AI5" s="793"/>
      <c r="AJ5" s="793"/>
      <c r="AK5" s="793"/>
      <c r="AL5" s="794" t="s">
        <v>448</v>
      </c>
      <c r="AM5" s="792" t="s">
        <v>732</v>
      </c>
      <c r="AN5" s="793"/>
      <c r="AO5" s="793"/>
      <c r="AP5" s="793"/>
      <c r="AQ5" s="794" t="s">
        <v>449</v>
      </c>
      <c r="AR5" s="792" t="s">
        <v>733</v>
      </c>
      <c r="AS5" s="793"/>
      <c r="AT5" s="793"/>
      <c r="AU5" s="793"/>
      <c r="AV5" s="794" t="s">
        <v>450</v>
      </c>
      <c r="AW5" s="792" t="s">
        <v>734</v>
      </c>
      <c r="AX5" s="793"/>
      <c r="AY5" s="793"/>
      <c r="AZ5" s="793"/>
      <c r="BA5" s="794" t="s">
        <v>439</v>
      </c>
    </row>
    <row r="6" spans="1:53" s="3" customFormat="1" ht="15.75" thickBot="1">
      <c r="A6" s="797"/>
      <c r="B6" s="799"/>
      <c r="C6" s="801"/>
      <c r="D6" s="347">
        <v>1</v>
      </c>
      <c r="E6" s="346">
        <v>2</v>
      </c>
      <c r="F6" s="346">
        <v>3</v>
      </c>
      <c r="G6" s="346">
        <v>4</v>
      </c>
      <c r="H6" s="795"/>
      <c r="I6" s="347">
        <v>1</v>
      </c>
      <c r="J6" s="346">
        <v>2</v>
      </c>
      <c r="K6" s="346">
        <v>3</v>
      </c>
      <c r="L6" s="346">
        <v>4</v>
      </c>
      <c r="M6" s="795"/>
      <c r="N6" s="347">
        <v>1</v>
      </c>
      <c r="O6" s="346">
        <v>2</v>
      </c>
      <c r="P6" s="346">
        <v>3</v>
      </c>
      <c r="Q6" s="346">
        <v>4</v>
      </c>
      <c r="R6" s="795"/>
      <c r="S6" s="347">
        <v>1</v>
      </c>
      <c r="T6" s="346">
        <v>2</v>
      </c>
      <c r="U6" s="346">
        <v>3</v>
      </c>
      <c r="V6" s="346">
        <v>4</v>
      </c>
      <c r="W6" s="795"/>
      <c r="X6" s="347">
        <v>1</v>
      </c>
      <c r="Y6" s="346">
        <v>2</v>
      </c>
      <c r="Z6" s="346">
        <v>3</v>
      </c>
      <c r="AA6" s="346">
        <v>4</v>
      </c>
      <c r="AB6" s="795"/>
      <c r="AC6" s="347">
        <v>1</v>
      </c>
      <c r="AD6" s="346">
        <v>2</v>
      </c>
      <c r="AE6" s="346">
        <v>3</v>
      </c>
      <c r="AF6" s="346">
        <v>4</v>
      </c>
      <c r="AG6" s="795"/>
      <c r="AH6" s="347">
        <v>1</v>
      </c>
      <c r="AI6" s="346">
        <v>2</v>
      </c>
      <c r="AJ6" s="346">
        <v>3</v>
      </c>
      <c r="AK6" s="346">
        <v>4</v>
      </c>
      <c r="AL6" s="795"/>
      <c r="AM6" s="347">
        <v>1</v>
      </c>
      <c r="AN6" s="346">
        <v>2</v>
      </c>
      <c r="AO6" s="346">
        <v>3</v>
      </c>
      <c r="AP6" s="346">
        <v>4</v>
      </c>
      <c r="AQ6" s="795"/>
      <c r="AR6" s="347">
        <v>1</v>
      </c>
      <c r="AS6" s="346">
        <v>2</v>
      </c>
      <c r="AT6" s="346">
        <v>3</v>
      </c>
      <c r="AU6" s="346">
        <v>4</v>
      </c>
      <c r="AV6" s="795"/>
      <c r="AW6" s="347">
        <v>1</v>
      </c>
      <c r="AX6" s="346">
        <v>2</v>
      </c>
      <c r="AY6" s="346">
        <v>3</v>
      </c>
      <c r="AZ6" s="346">
        <v>4</v>
      </c>
      <c r="BA6" s="795"/>
    </row>
    <row r="7" spans="1:53" s="1" customFormat="1">
      <c r="A7" s="317" t="s">
        <v>10</v>
      </c>
      <c r="B7" s="189" t="s">
        <v>8</v>
      </c>
      <c r="C7" s="324" t="s">
        <v>9</v>
      </c>
      <c r="D7" s="7">
        <v>151.48755497296762</v>
      </c>
      <c r="E7" s="8">
        <v>145.86580344638048</v>
      </c>
      <c r="F7" s="8">
        <v>144.35055201934458</v>
      </c>
      <c r="G7" s="8">
        <v>148.27108956130735</v>
      </c>
      <c r="H7" s="351">
        <v>589.97500000000002</v>
      </c>
      <c r="I7" s="7">
        <v>158.53216035545807</v>
      </c>
      <c r="J7" s="8">
        <v>158.96222854784958</v>
      </c>
      <c r="K7" s="8">
        <v>159.37244293024111</v>
      </c>
      <c r="L7" s="8">
        <v>163.73876589183652</v>
      </c>
      <c r="M7" s="351">
        <v>640.60559772538522</v>
      </c>
      <c r="N7" s="7">
        <v>167.50448874828433</v>
      </c>
      <c r="O7" s="8">
        <v>169.13237240578451</v>
      </c>
      <c r="P7" s="8">
        <v>174.24105929809167</v>
      </c>
      <c r="Q7" s="8">
        <v>183.72199833088013</v>
      </c>
      <c r="R7" s="351">
        <v>694.59991878304061</v>
      </c>
      <c r="S7" s="7">
        <v>207.36584085663512</v>
      </c>
      <c r="T7" s="8">
        <v>217.06583171340847</v>
      </c>
      <c r="U7" s="8">
        <v>225.54695797503905</v>
      </c>
      <c r="V7" s="8">
        <v>229.55521945491722</v>
      </c>
      <c r="W7" s="351">
        <v>879.5338499999998</v>
      </c>
      <c r="X7" s="7">
        <v>236.58995398419071</v>
      </c>
      <c r="Y7" s="8">
        <v>236.27674155150217</v>
      </c>
      <c r="Z7" s="8">
        <v>238.53470613828304</v>
      </c>
      <c r="AA7" s="8">
        <v>238.33391832602408</v>
      </c>
      <c r="AB7" s="351">
        <v>949.73532</v>
      </c>
      <c r="AC7" s="7">
        <v>254.40172024329658</v>
      </c>
      <c r="AD7" s="8">
        <v>255.4848203899239</v>
      </c>
      <c r="AE7" s="8">
        <v>257.19157636100255</v>
      </c>
      <c r="AF7" s="8">
        <v>248.45786320224801</v>
      </c>
      <c r="AG7" s="351">
        <v>1015.535980196471</v>
      </c>
      <c r="AH7" s="7">
        <v>292.1885890145536</v>
      </c>
      <c r="AI7" s="8">
        <v>305.59077467231339</v>
      </c>
      <c r="AJ7" s="8">
        <v>323.79290750709299</v>
      </c>
      <c r="AK7" s="8">
        <v>337.67379580604006</v>
      </c>
      <c r="AL7" s="351">
        <v>1259.246067</v>
      </c>
      <c r="AM7" s="7">
        <v>376.8252134505164</v>
      </c>
      <c r="AN7" s="8">
        <v>365.85749463543368</v>
      </c>
      <c r="AO7" s="8">
        <v>350.61092869310914</v>
      </c>
      <c r="AP7" s="8">
        <v>363.22529322094067</v>
      </c>
      <c r="AQ7" s="351">
        <v>1456.5189299999997</v>
      </c>
      <c r="AR7" s="7">
        <v>383.81810670091153</v>
      </c>
      <c r="AS7" s="8">
        <v>366.81063355904621</v>
      </c>
      <c r="AT7" s="8">
        <v>361.01848145237398</v>
      </c>
      <c r="AU7" s="8">
        <v>360.72791998985218</v>
      </c>
      <c r="AV7" s="351">
        <v>1472.375141702184</v>
      </c>
      <c r="AW7" s="7">
        <v>391.18613176365176</v>
      </c>
      <c r="AX7" s="8">
        <v>392.57344552899139</v>
      </c>
      <c r="AY7" s="8"/>
      <c r="AZ7" s="8"/>
      <c r="BA7" s="351">
        <f>SUM(AW7:AZ7)</f>
        <v>783.75957729264314</v>
      </c>
    </row>
    <row r="8" spans="1:53" s="1" customFormat="1">
      <c r="A8" s="317" t="s">
        <v>14</v>
      </c>
      <c r="B8" s="189" t="s">
        <v>12</v>
      </c>
      <c r="C8" s="324" t="s">
        <v>13</v>
      </c>
      <c r="D8" s="7">
        <v>79762.260294082836</v>
      </c>
      <c r="E8" s="8">
        <v>90934.533603869248</v>
      </c>
      <c r="F8" s="8">
        <v>94819.672800922999</v>
      </c>
      <c r="G8" s="8">
        <v>93710.54338427246</v>
      </c>
      <c r="H8" s="351">
        <v>359227.01008314756</v>
      </c>
      <c r="I8" s="7">
        <v>103001.75620477578</v>
      </c>
      <c r="J8" s="8">
        <v>97282.582243694982</v>
      </c>
      <c r="K8" s="8">
        <v>96392.279237598879</v>
      </c>
      <c r="L8" s="8">
        <v>98020.2851806119</v>
      </c>
      <c r="M8" s="351">
        <v>394696.90286668157</v>
      </c>
      <c r="N8" s="7">
        <v>107727.10745888476</v>
      </c>
      <c r="O8" s="8">
        <v>96563.811198833981</v>
      </c>
      <c r="P8" s="8">
        <v>99032.565338575558</v>
      </c>
      <c r="Q8" s="8">
        <v>99707.049140137693</v>
      </c>
      <c r="R8" s="351">
        <v>403030.53313643194</v>
      </c>
      <c r="S8" s="7">
        <v>110580.46744141703</v>
      </c>
      <c r="T8" s="8">
        <v>102169.52719762373</v>
      </c>
      <c r="U8" s="8">
        <v>97822.002991145418</v>
      </c>
      <c r="V8" s="8">
        <v>83617.711866127982</v>
      </c>
      <c r="W8" s="351">
        <v>394189.70949631411</v>
      </c>
      <c r="X8" s="7">
        <v>63078.037310379463</v>
      </c>
      <c r="Y8" s="8">
        <v>58407.079370903157</v>
      </c>
      <c r="Z8" s="8">
        <v>52959.132033961469</v>
      </c>
      <c r="AA8" s="8">
        <v>46597.085068303903</v>
      </c>
      <c r="AB8" s="351">
        <v>221041.33378354798</v>
      </c>
      <c r="AC8" s="7">
        <v>37086.987246640871</v>
      </c>
      <c r="AD8" s="8">
        <v>39550.426948538989</v>
      </c>
      <c r="AE8" s="8">
        <v>42506.577985981392</v>
      </c>
      <c r="AF8" s="8">
        <v>44839.556173773199</v>
      </c>
      <c r="AG8" s="351">
        <v>163983.54835493446</v>
      </c>
      <c r="AH8" s="7">
        <v>49622.542418634315</v>
      </c>
      <c r="AI8" s="8">
        <v>46742.4526963635</v>
      </c>
      <c r="AJ8" s="8">
        <v>48489.287658222973</v>
      </c>
      <c r="AK8" s="8">
        <v>54550.907749420432</v>
      </c>
      <c r="AL8" s="351">
        <v>199405.19052264123</v>
      </c>
      <c r="AM8" s="7">
        <v>59700.368452297073</v>
      </c>
      <c r="AN8" s="8">
        <v>62954.883434939467</v>
      </c>
      <c r="AO8" s="8">
        <v>69897.859087777324</v>
      </c>
      <c r="AP8" s="8">
        <v>67644.563593746236</v>
      </c>
      <c r="AQ8" s="351">
        <v>260197.67456876009</v>
      </c>
      <c r="AR8" s="7">
        <v>61367.668298703997</v>
      </c>
      <c r="AS8" s="8">
        <v>56973.562002856735</v>
      </c>
      <c r="AT8" s="8">
        <v>56653.698334981054</v>
      </c>
      <c r="AU8" s="8">
        <v>54807.720846544144</v>
      </c>
      <c r="AV8" s="351">
        <v>229802.64948308593</v>
      </c>
      <c r="AW8" s="7">
        <v>51838.655169053949</v>
      </c>
      <c r="AX8" s="8">
        <v>28361.846149690591</v>
      </c>
      <c r="AY8" s="8"/>
      <c r="AZ8" s="8"/>
      <c r="BA8" s="351">
        <f>SUM(AW8:AZ8)</f>
        <v>80200.501318744544</v>
      </c>
    </row>
    <row r="9" spans="1:53" s="1" customFormat="1">
      <c r="A9" s="9" t="s">
        <v>18</v>
      </c>
      <c r="B9" s="190" t="s">
        <v>16</v>
      </c>
      <c r="C9" s="325" t="s">
        <v>17</v>
      </c>
      <c r="D9" s="10">
        <v>12912.907044291769</v>
      </c>
      <c r="E9" s="11">
        <v>15479.199430853647</v>
      </c>
      <c r="F9" s="11">
        <v>14892.659588870954</v>
      </c>
      <c r="G9" s="11">
        <v>14504.238079849825</v>
      </c>
      <c r="H9" s="351">
        <v>57789.004143866186</v>
      </c>
      <c r="I9" s="10">
        <v>16614.73960451968</v>
      </c>
      <c r="J9" s="11">
        <v>18012.763568825656</v>
      </c>
      <c r="K9" s="11">
        <v>17973.109332823748</v>
      </c>
      <c r="L9" s="11">
        <v>18970.409193592011</v>
      </c>
      <c r="M9" s="351">
        <v>71571.021699761084</v>
      </c>
      <c r="N9" s="10">
        <v>18420.267711942484</v>
      </c>
      <c r="O9" s="11">
        <v>18546.036087258715</v>
      </c>
      <c r="P9" s="11">
        <v>18243.598622002188</v>
      </c>
      <c r="Q9" s="11">
        <v>18609.796023535175</v>
      </c>
      <c r="R9" s="351">
        <v>73819.698444738548</v>
      </c>
      <c r="S9" s="10">
        <v>18307.172221125271</v>
      </c>
      <c r="T9" s="11">
        <v>19651.760163117928</v>
      </c>
      <c r="U9" s="11">
        <v>20397.094662106236</v>
      </c>
      <c r="V9" s="11">
        <v>17776.805276583575</v>
      </c>
      <c r="W9" s="351">
        <v>76132.832322932998</v>
      </c>
      <c r="X9" s="10">
        <v>12941.75781097738</v>
      </c>
      <c r="Y9" s="11">
        <v>13914.763778778366</v>
      </c>
      <c r="Z9" s="11">
        <v>13480.341667472389</v>
      </c>
      <c r="AA9" s="11">
        <v>12151.815443977428</v>
      </c>
      <c r="AB9" s="351">
        <v>52488.678701205572</v>
      </c>
      <c r="AC9" s="10">
        <v>10501.506359394616</v>
      </c>
      <c r="AD9" s="11">
        <v>11444.688618984621</v>
      </c>
      <c r="AE9" s="11">
        <v>12289.2428971422</v>
      </c>
      <c r="AF9" s="11">
        <v>12578.390152153674</v>
      </c>
      <c r="AG9" s="351">
        <v>46813.82802767511</v>
      </c>
      <c r="AH9" s="10">
        <v>10668.876676715334</v>
      </c>
      <c r="AI9" s="11">
        <v>10560.002702226133</v>
      </c>
      <c r="AJ9" s="11">
        <v>12593.518649626078</v>
      </c>
      <c r="AK9" s="11">
        <v>13366.273343454683</v>
      </c>
      <c r="AL9" s="351">
        <v>47188.671372022225</v>
      </c>
      <c r="AM9" s="10">
        <v>12820.693047549388</v>
      </c>
      <c r="AN9" s="11">
        <v>14040.865535014133</v>
      </c>
      <c r="AO9" s="11">
        <v>14220.551028044632</v>
      </c>
      <c r="AP9" s="11">
        <v>13889.45156247504</v>
      </c>
      <c r="AQ9" s="351">
        <v>54971.561173083195</v>
      </c>
      <c r="AR9" s="10">
        <v>12021.43173242073</v>
      </c>
      <c r="AS9" s="11">
        <v>12449.429442676785</v>
      </c>
      <c r="AT9" s="11">
        <v>12992.238404850883</v>
      </c>
      <c r="AU9" s="11">
        <v>12418.423259486464</v>
      </c>
      <c r="AV9" s="351">
        <v>49881.52283943486</v>
      </c>
      <c r="AW9" s="10">
        <v>10990.017754933357</v>
      </c>
      <c r="AX9" s="11">
        <v>8107.6309863550741</v>
      </c>
      <c r="AY9" s="11"/>
      <c r="AZ9" s="11"/>
      <c r="BA9" s="351">
        <f t="shared" ref="BA9:BA25" si="0">SUM(AW9:AZ9)</f>
        <v>19097.648741288431</v>
      </c>
    </row>
    <row r="10" spans="1:53" s="1" customFormat="1" ht="45">
      <c r="A10" s="9" t="s">
        <v>88</v>
      </c>
      <c r="B10" s="190" t="s">
        <v>20</v>
      </c>
      <c r="C10" s="325" t="s">
        <v>21</v>
      </c>
      <c r="D10" s="10">
        <v>270.38394533401674</v>
      </c>
      <c r="E10" s="11">
        <v>403.89742259922883</v>
      </c>
      <c r="F10" s="11">
        <v>471.68294901683231</v>
      </c>
      <c r="G10" s="11">
        <v>443.95455617424551</v>
      </c>
      <c r="H10" s="351">
        <v>1589.9188731243232</v>
      </c>
      <c r="I10" s="10">
        <v>371.67082205874181</v>
      </c>
      <c r="J10" s="11">
        <v>631.24883519573632</v>
      </c>
      <c r="K10" s="11">
        <v>745.25042586466702</v>
      </c>
      <c r="L10" s="11">
        <v>681.42032900488698</v>
      </c>
      <c r="M10" s="351">
        <v>2429.5904121240324</v>
      </c>
      <c r="N10" s="10">
        <v>577.54282868579583</v>
      </c>
      <c r="O10" s="11">
        <v>781.9323643762566</v>
      </c>
      <c r="P10" s="11">
        <v>914.97036235009887</v>
      </c>
      <c r="Q10" s="11">
        <v>719.83007532222382</v>
      </c>
      <c r="R10" s="351">
        <v>2994.2756307343752</v>
      </c>
      <c r="S10" s="10">
        <v>629.25127883270625</v>
      </c>
      <c r="T10" s="11">
        <v>865.36532717713089</v>
      </c>
      <c r="U10" s="11">
        <v>1005.0545161992137</v>
      </c>
      <c r="V10" s="11">
        <v>790.43058323869798</v>
      </c>
      <c r="W10" s="351">
        <v>3290.1017054477488</v>
      </c>
      <c r="X10" s="10">
        <v>699.67811275964755</v>
      </c>
      <c r="Y10" s="11">
        <v>988.75988714179471</v>
      </c>
      <c r="Z10" s="11">
        <v>1190.2379471820518</v>
      </c>
      <c r="AA10" s="11">
        <v>1071.3692105289119</v>
      </c>
      <c r="AB10" s="351">
        <v>3950.045157612406</v>
      </c>
      <c r="AC10" s="10">
        <v>1113.5913132051362</v>
      </c>
      <c r="AD10" s="11">
        <v>1542.0331248142488</v>
      </c>
      <c r="AE10" s="11">
        <v>1875.7333966202793</v>
      </c>
      <c r="AF10" s="11">
        <v>1447.9885465087877</v>
      </c>
      <c r="AG10" s="351">
        <v>5979.3463811484526</v>
      </c>
      <c r="AH10" s="10">
        <v>1373.0482750213728</v>
      </c>
      <c r="AI10" s="11">
        <v>1805.7123545595039</v>
      </c>
      <c r="AJ10" s="11">
        <v>2073.8056533054282</v>
      </c>
      <c r="AK10" s="11">
        <v>1532.2856727414801</v>
      </c>
      <c r="AL10" s="351">
        <v>6784.8519556277843</v>
      </c>
      <c r="AM10" s="10">
        <v>1222.9319342016327</v>
      </c>
      <c r="AN10" s="11">
        <v>1342.5870660536993</v>
      </c>
      <c r="AO10" s="11">
        <v>1493.4120758465513</v>
      </c>
      <c r="AP10" s="11">
        <v>1121.4337836212731</v>
      </c>
      <c r="AQ10" s="351">
        <v>5180.3648597231568</v>
      </c>
      <c r="AR10" s="10">
        <v>1154.1259695114288</v>
      </c>
      <c r="AS10" s="11">
        <v>1691.1040589943859</v>
      </c>
      <c r="AT10" s="11">
        <v>1836.7387248154173</v>
      </c>
      <c r="AU10" s="11">
        <v>1565.690053293999</v>
      </c>
      <c r="AV10" s="351">
        <v>6247.6588066152308</v>
      </c>
      <c r="AW10" s="10">
        <v>1487.0206396420899</v>
      </c>
      <c r="AX10" s="11">
        <v>1577.7070132760562</v>
      </c>
      <c r="AY10" s="11"/>
      <c r="AZ10" s="11"/>
      <c r="BA10" s="351">
        <f t="shared" si="0"/>
        <v>3064.7276529181463</v>
      </c>
    </row>
    <row r="11" spans="1:53" s="1" customFormat="1">
      <c r="A11" s="9" t="s">
        <v>24</v>
      </c>
      <c r="B11" s="190" t="s">
        <v>22</v>
      </c>
      <c r="C11" s="325" t="s">
        <v>23</v>
      </c>
      <c r="D11" s="10">
        <v>6983.2178007028597</v>
      </c>
      <c r="E11" s="11">
        <v>7177.3831719548625</v>
      </c>
      <c r="F11" s="11">
        <v>7093.6257098910628</v>
      </c>
      <c r="G11" s="11">
        <v>7260.8094622373683</v>
      </c>
      <c r="H11" s="351">
        <v>28515.036144786151</v>
      </c>
      <c r="I11" s="10">
        <v>7686.4023152443533</v>
      </c>
      <c r="J11" s="11">
        <v>7713.0155715283363</v>
      </c>
      <c r="K11" s="11">
        <v>7645.0183515342414</v>
      </c>
      <c r="L11" s="11">
        <v>7902.6713955516225</v>
      </c>
      <c r="M11" s="351">
        <v>30947.107633858555</v>
      </c>
      <c r="N11" s="10">
        <v>9722.1876012475877</v>
      </c>
      <c r="O11" s="11">
        <v>9533.2245284994824</v>
      </c>
      <c r="P11" s="11">
        <v>9751.3856096925501</v>
      </c>
      <c r="Q11" s="11">
        <v>10297.7044999878</v>
      </c>
      <c r="R11" s="351">
        <v>39304.50223942742</v>
      </c>
      <c r="S11" s="10">
        <v>12385.590563842499</v>
      </c>
      <c r="T11" s="11">
        <v>12150.990836303803</v>
      </c>
      <c r="U11" s="11">
        <v>12496.614206262453</v>
      </c>
      <c r="V11" s="11">
        <v>12997.452411156257</v>
      </c>
      <c r="W11" s="351">
        <v>50030.648017565014</v>
      </c>
      <c r="X11" s="10">
        <v>14837.858701231409</v>
      </c>
      <c r="Y11" s="11">
        <v>14532.450452638688</v>
      </c>
      <c r="Z11" s="11">
        <v>15270.902813684907</v>
      </c>
      <c r="AA11" s="11">
        <v>16051.887188916544</v>
      </c>
      <c r="AB11" s="351">
        <v>60693.099156471551</v>
      </c>
      <c r="AC11" s="10">
        <v>18460.053881630403</v>
      </c>
      <c r="AD11" s="11">
        <v>18526.187834716289</v>
      </c>
      <c r="AE11" s="11">
        <v>19903.358661767095</v>
      </c>
      <c r="AF11" s="11">
        <v>20189.063994794556</v>
      </c>
      <c r="AG11" s="351">
        <v>77078.664372908344</v>
      </c>
      <c r="AH11" s="10">
        <v>21292.450342341373</v>
      </c>
      <c r="AI11" s="11">
        <v>19409.144564152321</v>
      </c>
      <c r="AJ11" s="11">
        <v>18610.084800534401</v>
      </c>
      <c r="AK11" s="11">
        <v>19728.291308437976</v>
      </c>
      <c r="AL11" s="351">
        <v>79039.971015466072</v>
      </c>
      <c r="AM11" s="10">
        <v>21551.2613340635</v>
      </c>
      <c r="AN11" s="11">
        <v>20613.473700145099</v>
      </c>
      <c r="AO11" s="11">
        <v>19646.650174674382</v>
      </c>
      <c r="AP11" s="11">
        <v>20788.609240746307</v>
      </c>
      <c r="AQ11" s="351">
        <v>82599.994449629288</v>
      </c>
      <c r="AR11" s="10">
        <v>20431.887831093882</v>
      </c>
      <c r="AS11" s="11">
        <v>19499.528714142376</v>
      </c>
      <c r="AT11" s="11">
        <v>18782.990354082853</v>
      </c>
      <c r="AU11" s="11">
        <v>19459.427490041136</v>
      </c>
      <c r="AV11" s="351">
        <v>78173.834389360243</v>
      </c>
      <c r="AW11" s="10">
        <v>19943.974826461948</v>
      </c>
      <c r="AX11" s="11">
        <v>18509.867702391432</v>
      </c>
      <c r="AY11" s="11"/>
      <c r="AZ11" s="11"/>
      <c r="BA11" s="351">
        <f t="shared" si="0"/>
        <v>38453.842528853376</v>
      </c>
    </row>
    <row r="12" spans="1:53" s="1" customFormat="1" ht="30">
      <c r="A12" s="9" t="s">
        <v>28</v>
      </c>
      <c r="B12" s="190" t="s">
        <v>26</v>
      </c>
      <c r="C12" s="325" t="s">
        <v>27</v>
      </c>
      <c r="D12" s="10">
        <v>6964.3938390403018</v>
      </c>
      <c r="E12" s="11">
        <v>7551.4289576275251</v>
      </c>
      <c r="F12" s="11">
        <v>8957.6325600577529</v>
      </c>
      <c r="G12" s="11">
        <v>8710.3818536092695</v>
      </c>
      <c r="H12" s="351">
        <v>32183.837210334852</v>
      </c>
      <c r="I12" s="10">
        <v>7585.8466121170841</v>
      </c>
      <c r="J12" s="11">
        <v>8332.088373752973</v>
      </c>
      <c r="K12" s="11">
        <v>10030.574466434307</v>
      </c>
      <c r="L12" s="11">
        <v>9808.4433269738856</v>
      </c>
      <c r="M12" s="351">
        <v>35756.952779278246</v>
      </c>
      <c r="N12" s="10">
        <v>8976.9130984764852</v>
      </c>
      <c r="O12" s="11">
        <v>9662.4176878685212</v>
      </c>
      <c r="P12" s="11">
        <v>11606.605554290332</v>
      </c>
      <c r="Q12" s="11">
        <v>12323.709796156458</v>
      </c>
      <c r="R12" s="351">
        <v>42569.646136791795</v>
      </c>
      <c r="S12" s="10">
        <v>10850.567751597411</v>
      </c>
      <c r="T12" s="11">
        <v>10514.13501502006</v>
      </c>
      <c r="U12" s="11">
        <v>12875.38464499825</v>
      </c>
      <c r="V12" s="11">
        <v>13505.445299811436</v>
      </c>
      <c r="W12" s="351">
        <v>47745.532711427157</v>
      </c>
      <c r="X12" s="10">
        <v>12035.339480075891</v>
      </c>
      <c r="Y12" s="11">
        <v>12022.925562206054</v>
      </c>
      <c r="Z12" s="11">
        <v>13646.762399888084</v>
      </c>
      <c r="AA12" s="11">
        <v>13759.905336388552</v>
      </c>
      <c r="AB12" s="351">
        <v>51464.932778558577</v>
      </c>
      <c r="AC12" s="10">
        <v>11447.71391860171</v>
      </c>
      <c r="AD12" s="11">
        <v>10858.101062014095</v>
      </c>
      <c r="AE12" s="11">
        <v>12192.123763084668</v>
      </c>
      <c r="AF12" s="11">
        <v>12482.590944831481</v>
      </c>
      <c r="AG12" s="351">
        <v>46980.529688531955</v>
      </c>
      <c r="AH12" s="10">
        <v>10986.714168069346</v>
      </c>
      <c r="AI12" s="11">
        <v>10971.364810998521</v>
      </c>
      <c r="AJ12" s="11">
        <v>12253.456029850124</v>
      </c>
      <c r="AK12" s="11">
        <v>13222.481831601805</v>
      </c>
      <c r="AL12" s="351">
        <v>47434.016840519798</v>
      </c>
      <c r="AM12" s="10">
        <v>11502.226969877214</v>
      </c>
      <c r="AN12" s="11">
        <v>11348.298638585591</v>
      </c>
      <c r="AO12" s="11">
        <v>13143.202885417584</v>
      </c>
      <c r="AP12" s="11">
        <v>13799.866420769358</v>
      </c>
      <c r="AQ12" s="351">
        <v>49793.594914649751</v>
      </c>
      <c r="AR12" s="10">
        <v>11499.672366734128</v>
      </c>
      <c r="AS12" s="11">
        <v>11447.443956362815</v>
      </c>
      <c r="AT12" s="11">
        <v>13220.91783149468</v>
      </c>
      <c r="AU12" s="11">
        <v>13914.745280841353</v>
      </c>
      <c r="AV12" s="351">
        <v>50082.779435432974</v>
      </c>
      <c r="AW12" s="10">
        <v>11074.79773741497</v>
      </c>
      <c r="AX12" s="11">
        <v>7458.569859508335</v>
      </c>
      <c r="AY12" s="11"/>
      <c r="AZ12" s="11"/>
      <c r="BA12" s="351">
        <f t="shared" si="0"/>
        <v>18533.367596923305</v>
      </c>
    </row>
    <row r="13" spans="1:53" s="1" customFormat="1">
      <c r="A13" s="9" t="s">
        <v>32</v>
      </c>
      <c r="B13" s="190" t="s">
        <v>30</v>
      </c>
      <c r="C13" s="325" t="s">
        <v>31</v>
      </c>
      <c r="D13" s="10">
        <v>3577.1759748786594</v>
      </c>
      <c r="E13" s="11">
        <v>3099.1805897054269</v>
      </c>
      <c r="F13" s="11">
        <v>3795.9463285713</v>
      </c>
      <c r="G13" s="11">
        <v>3570.7799303557304</v>
      </c>
      <c r="H13" s="351">
        <v>14043.082823511118</v>
      </c>
      <c r="I13" s="10">
        <v>3650.5412514072996</v>
      </c>
      <c r="J13" s="11">
        <v>3231.4301299167932</v>
      </c>
      <c r="K13" s="11">
        <v>3814.1408427889719</v>
      </c>
      <c r="L13" s="11">
        <v>3668.6622997388772</v>
      </c>
      <c r="M13" s="351">
        <v>14364.774523851944</v>
      </c>
      <c r="N13" s="10">
        <v>3729.3694100988146</v>
      </c>
      <c r="O13" s="11">
        <v>3509.762099592605</v>
      </c>
      <c r="P13" s="11">
        <v>3816.9967741131136</v>
      </c>
      <c r="Q13" s="11">
        <v>3760.917443398404</v>
      </c>
      <c r="R13" s="351">
        <v>14817.045727202936</v>
      </c>
      <c r="S13" s="10">
        <v>4001.9612033904673</v>
      </c>
      <c r="T13" s="11">
        <v>3826.1572767277521</v>
      </c>
      <c r="U13" s="11">
        <v>4074.1690905610717</v>
      </c>
      <c r="V13" s="11">
        <v>4064.6219410245144</v>
      </c>
      <c r="W13" s="351">
        <v>15966.909511703805</v>
      </c>
      <c r="X13" s="10">
        <v>5035.4325372686835</v>
      </c>
      <c r="Y13" s="11">
        <v>5145.4335320669934</v>
      </c>
      <c r="Z13" s="11">
        <v>5761.9227879366663</v>
      </c>
      <c r="AA13" s="11">
        <v>5713.7874560053097</v>
      </c>
      <c r="AB13" s="351">
        <v>21656.576313277659</v>
      </c>
      <c r="AC13" s="10">
        <v>6111.4038530889329</v>
      </c>
      <c r="AD13" s="11">
        <v>6030.0601967230023</v>
      </c>
      <c r="AE13" s="11">
        <v>6508.3868410202613</v>
      </c>
      <c r="AF13" s="11">
        <v>6277.3663129469687</v>
      </c>
      <c r="AG13" s="351">
        <v>24927.217203779164</v>
      </c>
      <c r="AH13" s="10">
        <v>5775.1404565946805</v>
      </c>
      <c r="AI13" s="11">
        <v>5359.2364156353324</v>
      </c>
      <c r="AJ13" s="11">
        <v>5465.4531021161019</v>
      </c>
      <c r="AK13" s="11">
        <v>5825.9813364354923</v>
      </c>
      <c r="AL13" s="351">
        <v>22425.811310781606</v>
      </c>
      <c r="AM13" s="10">
        <v>6424.0080412755979</v>
      </c>
      <c r="AN13" s="11">
        <v>6221.5514013289767</v>
      </c>
      <c r="AO13" s="11">
        <v>6840.8181842278045</v>
      </c>
      <c r="AP13" s="11">
        <v>6515.6503617608141</v>
      </c>
      <c r="AQ13" s="351">
        <v>26002.027988593192</v>
      </c>
      <c r="AR13" s="10">
        <v>6966.3346808368387</v>
      </c>
      <c r="AS13" s="11">
        <v>6989.8793748645421</v>
      </c>
      <c r="AT13" s="11">
        <v>7224.0065902055294</v>
      </c>
      <c r="AU13" s="11">
        <v>6998.8674089777523</v>
      </c>
      <c r="AV13" s="351">
        <v>28179.088054884662</v>
      </c>
      <c r="AW13" s="10">
        <v>7201.9944130257982</v>
      </c>
      <c r="AX13" s="11">
        <v>4990.5676211601021</v>
      </c>
      <c r="AY13" s="11"/>
      <c r="AZ13" s="11"/>
      <c r="BA13" s="351">
        <f t="shared" si="0"/>
        <v>12192.562034185899</v>
      </c>
    </row>
    <row r="14" spans="1:53" s="1" customFormat="1">
      <c r="A14" s="9" t="s">
        <v>36</v>
      </c>
      <c r="B14" s="190" t="s">
        <v>34</v>
      </c>
      <c r="C14" s="325" t="s">
        <v>35</v>
      </c>
      <c r="D14" s="10">
        <v>916.68552691232856</v>
      </c>
      <c r="E14" s="11">
        <v>920.67061672461568</v>
      </c>
      <c r="F14" s="11">
        <v>951.23479078487117</v>
      </c>
      <c r="G14" s="11">
        <v>1137.7350143391609</v>
      </c>
      <c r="H14" s="351">
        <v>3926.3259487609766</v>
      </c>
      <c r="I14" s="10">
        <v>1053.3929871238004</v>
      </c>
      <c r="J14" s="11">
        <v>1141.822836427732</v>
      </c>
      <c r="K14" s="11">
        <v>1113.7244757261187</v>
      </c>
      <c r="L14" s="11">
        <v>1262.1086653297191</v>
      </c>
      <c r="M14" s="351">
        <v>4571.0489646073702</v>
      </c>
      <c r="N14" s="10">
        <v>1241.8012031905191</v>
      </c>
      <c r="O14" s="11">
        <v>1302.3543504931226</v>
      </c>
      <c r="P14" s="11">
        <v>1311.3858489036515</v>
      </c>
      <c r="Q14" s="11">
        <v>1405.6796966804136</v>
      </c>
      <c r="R14" s="351">
        <v>5261.2210992677064</v>
      </c>
      <c r="S14" s="10">
        <v>1499.6048336262822</v>
      </c>
      <c r="T14" s="11">
        <v>1480.2727188605832</v>
      </c>
      <c r="U14" s="11">
        <v>1597.1505067076359</v>
      </c>
      <c r="V14" s="11">
        <v>1707.0529428105633</v>
      </c>
      <c r="W14" s="351">
        <v>6284.0810020050649</v>
      </c>
      <c r="X14" s="10">
        <v>1561.1603366102859</v>
      </c>
      <c r="Y14" s="11">
        <v>1521.6747653042244</v>
      </c>
      <c r="Z14" s="11">
        <v>1557.5246799708341</v>
      </c>
      <c r="AA14" s="11">
        <v>1590.9907479247681</v>
      </c>
      <c r="AB14" s="351">
        <v>6231.3505298101127</v>
      </c>
      <c r="AC14" s="10">
        <v>1431.4896679115336</v>
      </c>
      <c r="AD14" s="11">
        <v>1347.3974506264269</v>
      </c>
      <c r="AE14" s="11">
        <v>1388.0690711043667</v>
      </c>
      <c r="AF14" s="11">
        <v>1453.3803413920971</v>
      </c>
      <c r="AG14" s="351">
        <v>5620.3365310344243</v>
      </c>
      <c r="AH14" s="10">
        <v>1318.650413062202</v>
      </c>
      <c r="AI14" s="11">
        <v>1398.558688445949</v>
      </c>
      <c r="AJ14" s="11">
        <v>1361.1367097402863</v>
      </c>
      <c r="AK14" s="11">
        <v>1377.4022727996157</v>
      </c>
      <c r="AL14" s="351">
        <v>5455.748084048053</v>
      </c>
      <c r="AM14" s="10">
        <v>1263.5034666493498</v>
      </c>
      <c r="AN14" s="11">
        <v>1351.6761900977713</v>
      </c>
      <c r="AO14" s="11">
        <v>1397.3760449248241</v>
      </c>
      <c r="AP14" s="11">
        <v>1396.2978217131722</v>
      </c>
      <c r="AQ14" s="351">
        <v>5408.8535233851171</v>
      </c>
      <c r="AR14" s="10">
        <v>1240.5080936025538</v>
      </c>
      <c r="AS14" s="11">
        <v>1357.2767589577584</v>
      </c>
      <c r="AT14" s="11">
        <v>1508.9781651912467</v>
      </c>
      <c r="AU14" s="11">
        <v>1648.5416981921039</v>
      </c>
      <c r="AV14" s="351">
        <v>5755.3047159436628</v>
      </c>
      <c r="AW14" s="10">
        <v>1274.5006060191076</v>
      </c>
      <c r="AX14" s="11">
        <v>869.84431781883518</v>
      </c>
      <c r="AY14" s="11"/>
      <c r="AZ14" s="11"/>
      <c r="BA14" s="351">
        <f t="shared" si="0"/>
        <v>2144.3449238379426</v>
      </c>
    </row>
    <row r="15" spans="1:53" s="1" customFormat="1">
      <c r="A15" s="9" t="s">
        <v>40</v>
      </c>
      <c r="B15" s="190" t="s">
        <v>38</v>
      </c>
      <c r="C15" s="325" t="s">
        <v>39</v>
      </c>
      <c r="D15" s="10">
        <v>1758.2049548854832</v>
      </c>
      <c r="E15" s="11">
        <v>1736.8901083006542</v>
      </c>
      <c r="F15" s="11">
        <v>1983.1608842986122</v>
      </c>
      <c r="G15" s="11">
        <v>1891.6834116959394</v>
      </c>
      <c r="H15" s="351">
        <v>7369.9393591806893</v>
      </c>
      <c r="I15" s="10">
        <v>1796.2696926450158</v>
      </c>
      <c r="J15" s="11">
        <v>1797.0699021463199</v>
      </c>
      <c r="K15" s="11">
        <v>2114.5412845422693</v>
      </c>
      <c r="L15" s="11">
        <v>1929.1303437576084</v>
      </c>
      <c r="M15" s="351">
        <v>7637.0112230912137</v>
      </c>
      <c r="N15" s="10">
        <v>1923.4825004251254</v>
      </c>
      <c r="O15" s="11">
        <v>1899.7647511046707</v>
      </c>
      <c r="P15" s="11">
        <v>2222.6377810892632</v>
      </c>
      <c r="Q15" s="11">
        <v>2089.7937956622704</v>
      </c>
      <c r="R15" s="351">
        <v>8135.6788282813295</v>
      </c>
      <c r="S15" s="10">
        <v>2217.9320336337764</v>
      </c>
      <c r="T15" s="11">
        <v>2142.3523168434472</v>
      </c>
      <c r="U15" s="11">
        <v>2456.3127536872726</v>
      </c>
      <c r="V15" s="11">
        <v>2307.3834775688488</v>
      </c>
      <c r="W15" s="351">
        <v>9123.9805817333454</v>
      </c>
      <c r="X15" s="10">
        <v>2521.0403496692948</v>
      </c>
      <c r="Y15" s="11">
        <v>2406.3077397085995</v>
      </c>
      <c r="Z15" s="11">
        <v>2688.088072983634</v>
      </c>
      <c r="AA15" s="11">
        <v>2493.6414334193091</v>
      </c>
      <c r="AB15" s="351">
        <v>10109.077595780836</v>
      </c>
      <c r="AC15" s="10">
        <v>2464.0098778960828</v>
      </c>
      <c r="AD15" s="11">
        <v>2338.6668054727793</v>
      </c>
      <c r="AE15" s="11">
        <v>2574.6849710677361</v>
      </c>
      <c r="AF15" s="11">
        <v>2432.3110241787836</v>
      </c>
      <c r="AG15" s="351">
        <v>9809.6726786153813</v>
      </c>
      <c r="AH15" s="10">
        <v>2470.2192354610356</v>
      </c>
      <c r="AI15" s="11">
        <v>2328.5620756762114</v>
      </c>
      <c r="AJ15" s="11">
        <v>2409.5354770814206</v>
      </c>
      <c r="AK15" s="11">
        <v>2371.2152567430448</v>
      </c>
      <c r="AL15" s="351">
        <v>9579.5320449617138</v>
      </c>
      <c r="AM15" s="10">
        <v>2447.9595684184719</v>
      </c>
      <c r="AN15" s="11">
        <v>2265.8304907529446</v>
      </c>
      <c r="AO15" s="11">
        <v>2526.9408637833972</v>
      </c>
      <c r="AP15" s="11">
        <v>2377.223236435399</v>
      </c>
      <c r="AQ15" s="351">
        <v>9617.9541593902122</v>
      </c>
      <c r="AR15" s="10">
        <v>2342.6582514912652</v>
      </c>
      <c r="AS15" s="11">
        <v>2194.7501679023098</v>
      </c>
      <c r="AT15" s="11">
        <v>2383.3771589602816</v>
      </c>
      <c r="AU15" s="11">
        <v>2153.0766132481194</v>
      </c>
      <c r="AV15" s="351">
        <v>9073.8621916019765</v>
      </c>
      <c r="AW15" s="10">
        <v>2278.8722106410501</v>
      </c>
      <c r="AX15" s="11">
        <v>2087.6979822896888</v>
      </c>
      <c r="AY15" s="11"/>
      <c r="AZ15" s="11"/>
      <c r="BA15" s="351">
        <f t="shared" si="0"/>
        <v>4366.5701929307388</v>
      </c>
    </row>
    <row r="16" spans="1:53" s="1" customFormat="1">
      <c r="A16" s="9" t="s">
        <v>44</v>
      </c>
      <c r="B16" s="190" t="s">
        <v>42</v>
      </c>
      <c r="C16" s="325" t="s">
        <v>43</v>
      </c>
      <c r="D16" s="10">
        <v>8074.6768403637934</v>
      </c>
      <c r="E16" s="11">
        <v>8424.2420346191811</v>
      </c>
      <c r="F16" s="11">
        <v>8484.2640323731594</v>
      </c>
      <c r="G16" s="11">
        <v>9009.3478796318559</v>
      </c>
      <c r="H16" s="351">
        <v>33992.530786987991</v>
      </c>
      <c r="I16" s="10">
        <v>8852.7212812307662</v>
      </c>
      <c r="J16" s="11">
        <v>8958.8661304309717</v>
      </c>
      <c r="K16" s="11">
        <v>8883.5885605015228</v>
      </c>
      <c r="L16" s="11">
        <v>9919.3342597292849</v>
      </c>
      <c r="M16" s="351">
        <v>36614.510231892549</v>
      </c>
      <c r="N16" s="10">
        <v>9325.0221249467104</v>
      </c>
      <c r="O16" s="11">
        <v>9852.5713066273802</v>
      </c>
      <c r="P16" s="11">
        <v>9162.335152437232</v>
      </c>
      <c r="Q16" s="11">
        <v>10401.228101508754</v>
      </c>
      <c r="R16" s="351">
        <v>38741.156685520073</v>
      </c>
      <c r="S16" s="10">
        <v>11127.499769491684</v>
      </c>
      <c r="T16" s="11">
        <v>10798.112998056373</v>
      </c>
      <c r="U16" s="11">
        <v>10172.96461551641</v>
      </c>
      <c r="V16" s="11">
        <v>11948.882438801436</v>
      </c>
      <c r="W16" s="351">
        <v>44047.459821865901</v>
      </c>
      <c r="X16" s="10">
        <v>11903.550382743299</v>
      </c>
      <c r="Y16" s="11">
        <v>11372.211760120095</v>
      </c>
      <c r="Z16" s="11">
        <v>10237.31344149193</v>
      </c>
      <c r="AA16" s="11">
        <v>11807.039803617066</v>
      </c>
      <c r="AB16" s="351">
        <v>45320.115387972386</v>
      </c>
      <c r="AC16" s="10">
        <v>12148.982455827621</v>
      </c>
      <c r="AD16" s="11">
        <v>11601.405239538108</v>
      </c>
      <c r="AE16" s="11">
        <v>10819.067725006156</v>
      </c>
      <c r="AF16" s="11">
        <v>12449.115846580764</v>
      </c>
      <c r="AG16" s="351">
        <v>47018.571266952655</v>
      </c>
      <c r="AH16" s="10">
        <v>12362.110807879484</v>
      </c>
      <c r="AI16" s="11">
        <v>11972.96436411504</v>
      </c>
      <c r="AJ16" s="11">
        <v>11746.056777786434</v>
      </c>
      <c r="AK16" s="11">
        <v>12257.815262576734</v>
      </c>
      <c r="AL16" s="351">
        <v>48338.947212357692</v>
      </c>
      <c r="AM16" s="10">
        <v>12627.427032252872</v>
      </c>
      <c r="AN16" s="11">
        <v>11895.222562257879</v>
      </c>
      <c r="AO16" s="11">
        <v>11777.076134977806</v>
      </c>
      <c r="AP16" s="11">
        <v>12841.800569530413</v>
      </c>
      <c r="AQ16" s="351">
        <v>49141.526299018966</v>
      </c>
      <c r="AR16" s="10">
        <v>13169.74016936418</v>
      </c>
      <c r="AS16" s="11">
        <v>12671.657780562002</v>
      </c>
      <c r="AT16" s="11">
        <v>12490.315619599392</v>
      </c>
      <c r="AU16" s="11">
        <v>13869.504004007778</v>
      </c>
      <c r="AV16" s="351">
        <v>52201.217573533359</v>
      </c>
      <c r="AW16" s="10">
        <v>13441.205683030827</v>
      </c>
      <c r="AX16" s="11">
        <v>12706.384246911919</v>
      </c>
      <c r="AY16" s="11"/>
      <c r="AZ16" s="11"/>
      <c r="BA16" s="351">
        <f t="shared" si="0"/>
        <v>26147.589929942747</v>
      </c>
    </row>
    <row r="17" spans="1:54" s="1" customFormat="1">
      <c r="A17" s="9" t="s">
        <v>48</v>
      </c>
      <c r="B17" s="190" t="s">
        <v>46</v>
      </c>
      <c r="C17" s="325" t="s">
        <v>47</v>
      </c>
      <c r="D17" s="10">
        <v>5927.6517380537944</v>
      </c>
      <c r="E17" s="11">
        <v>5907.6599200686605</v>
      </c>
      <c r="F17" s="11">
        <v>5878.8489146947286</v>
      </c>
      <c r="G17" s="11">
        <v>5849.5852456079665</v>
      </c>
      <c r="H17" s="351">
        <v>23563.745818425148</v>
      </c>
      <c r="I17" s="10">
        <v>6000.5980763023808</v>
      </c>
      <c r="J17" s="11">
        <v>5960.9030368537051</v>
      </c>
      <c r="K17" s="11">
        <v>6235.8435474644521</v>
      </c>
      <c r="L17" s="11">
        <v>6337.5625159959372</v>
      </c>
      <c r="M17" s="351">
        <v>24534.907176616474</v>
      </c>
      <c r="N17" s="10">
        <v>6739.9477433056591</v>
      </c>
      <c r="O17" s="11">
        <v>7078.6267195674172</v>
      </c>
      <c r="P17" s="11">
        <v>7225.6051183061709</v>
      </c>
      <c r="Q17" s="11">
        <v>7550.1151281192106</v>
      </c>
      <c r="R17" s="351">
        <v>28594.294709298454</v>
      </c>
      <c r="S17" s="10">
        <v>7652.9080487310284</v>
      </c>
      <c r="T17" s="11">
        <v>8454.4557725927662</v>
      </c>
      <c r="U17" s="11">
        <v>8798.2662573761754</v>
      </c>
      <c r="V17" s="11">
        <v>9338.3278049382825</v>
      </c>
      <c r="W17" s="351">
        <v>34243.95788363825</v>
      </c>
      <c r="X17" s="10">
        <v>8878.6616644493915</v>
      </c>
      <c r="Y17" s="11">
        <v>9549.8727783385475</v>
      </c>
      <c r="Z17" s="11">
        <v>9901.0390444262612</v>
      </c>
      <c r="AA17" s="11">
        <v>10432.32541910908</v>
      </c>
      <c r="AB17" s="351">
        <v>38761.89890632328</v>
      </c>
      <c r="AC17" s="10">
        <v>10112.6475714553</v>
      </c>
      <c r="AD17" s="11">
        <v>10636.526873834837</v>
      </c>
      <c r="AE17" s="11">
        <v>10773.748365649628</v>
      </c>
      <c r="AF17" s="11">
        <v>11253.122359155926</v>
      </c>
      <c r="AG17" s="351">
        <v>42776.045170095691</v>
      </c>
      <c r="AH17" s="10">
        <v>10595.515180685308</v>
      </c>
      <c r="AI17" s="11">
        <v>10752.138956850913</v>
      </c>
      <c r="AJ17" s="11">
        <v>10883.704140522006</v>
      </c>
      <c r="AK17" s="11">
        <v>11052.911212651325</v>
      </c>
      <c r="AL17" s="351">
        <v>43284.269490709557</v>
      </c>
      <c r="AM17" s="10">
        <v>10233.475355224422</v>
      </c>
      <c r="AN17" s="11">
        <v>10447.67046049396</v>
      </c>
      <c r="AO17" s="11">
        <v>10871.943209365221</v>
      </c>
      <c r="AP17" s="11">
        <v>11062.172070632696</v>
      </c>
      <c r="AQ17" s="351">
        <v>42615.261095716298</v>
      </c>
      <c r="AR17" s="10">
        <v>10171.285053307967</v>
      </c>
      <c r="AS17" s="11">
        <v>10156.310140990423</v>
      </c>
      <c r="AT17" s="11">
        <v>10618.027857771369</v>
      </c>
      <c r="AU17" s="11">
        <v>10674.682476290211</v>
      </c>
      <c r="AV17" s="351">
        <v>41620.305528359968</v>
      </c>
      <c r="AW17" s="10">
        <v>9695.6764434674424</v>
      </c>
      <c r="AX17" s="11">
        <v>9783.0422923542319</v>
      </c>
      <c r="AY17" s="11"/>
      <c r="AZ17" s="11"/>
      <c r="BA17" s="351">
        <f t="shared" si="0"/>
        <v>19478.718735821676</v>
      </c>
    </row>
    <row r="18" spans="1:54" s="1" customFormat="1" ht="30">
      <c r="A18" s="9" t="s">
        <v>442</v>
      </c>
      <c r="B18" s="190" t="s">
        <v>319</v>
      </c>
      <c r="C18" s="325" t="s">
        <v>441</v>
      </c>
      <c r="D18" s="10">
        <v>3237.3913935911132</v>
      </c>
      <c r="E18" s="11">
        <v>3073.880981408558</v>
      </c>
      <c r="F18" s="11">
        <v>3180.8137953466039</v>
      </c>
      <c r="G18" s="11">
        <v>3315.7814852646652</v>
      </c>
      <c r="H18" s="351">
        <v>12807.867655610939</v>
      </c>
      <c r="I18" s="10">
        <v>3575.5601773016269</v>
      </c>
      <c r="J18" s="11">
        <v>3362.0792844105395</v>
      </c>
      <c r="K18" s="11">
        <v>3550.3316242401238</v>
      </c>
      <c r="L18" s="11">
        <v>3818.5218779655479</v>
      </c>
      <c r="M18" s="351">
        <v>14306.492963917837</v>
      </c>
      <c r="N18" s="10">
        <v>4068.7376046937461</v>
      </c>
      <c r="O18" s="11">
        <v>4063.6704494799264</v>
      </c>
      <c r="P18" s="11">
        <v>3913.0999016818569</v>
      </c>
      <c r="Q18" s="11">
        <v>4205.4293768959624</v>
      </c>
      <c r="R18" s="351">
        <v>16250.937332751493</v>
      </c>
      <c r="S18" s="10">
        <v>4539.1503392480745</v>
      </c>
      <c r="T18" s="11">
        <v>4207.893784709484</v>
      </c>
      <c r="U18" s="11">
        <v>4080.8699634178306</v>
      </c>
      <c r="V18" s="11">
        <v>4480.8374075916026</v>
      </c>
      <c r="W18" s="351">
        <v>17308.751494966993</v>
      </c>
      <c r="X18" s="10">
        <v>4938.2091055034498</v>
      </c>
      <c r="Y18" s="11">
        <v>4770.2954290737734</v>
      </c>
      <c r="Z18" s="11">
        <v>4672.4780485166866</v>
      </c>
      <c r="AA18" s="11">
        <v>5149.6102142774353</v>
      </c>
      <c r="AB18" s="351">
        <v>19530.592797371341</v>
      </c>
      <c r="AC18" s="10">
        <v>5362.0456822955475</v>
      </c>
      <c r="AD18" s="11">
        <v>5249.6691513062851</v>
      </c>
      <c r="AE18" s="11">
        <v>5018.4014007625701</v>
      </c>
      <c r="AF18" s="11">
        <v>5450.241822967173</v>
      </c>
      <c r="AG18" s="351">
        <v>21080.358057331574</v>
      </c>
      <c r="AH18" s="10">
        <v>5668.1163276647549</v>
      </c>
      <c r="AI18" s="11">
        <v>5445.7531064750492</v>
      </c>
      <c r="AJ18" s="11">
        <v>4969.9239223667537</v>
      </c>
      <c r="AK18" s="11">
        <v>5313.4948035301113</v>
      </c>
      <c r="AL18" s="351">
        <v>21397.288160036671</v>
      </c>
      <c r="AM18" s="10">
        <v>5598.9385215215234</v>
      </c>
      <c r="AN18" s="11">
        <v>5361.8925947416701</v>
      </c>
      <c r="AO18" s="11">
        <v>4829.5320932543327</v>
      </c>
      <c r="AP18" s="11">
        <v>5250.0818728110153</v>
      </c>
      <c r="AQ18" s="351">
        <v>21040.445082328544</v>
      </c>
      <c r="AR18" s="10">
        <v>5474.7461699502601</v>
      </c>
      <c r="AS18" s="11">
        <v>5268.6856658964352</v>
      </c>
      <c r="AT18" s="11">
        <v>4756.4321332467989</v>
      </c>
      <c r="AU18" s="11">
        <v>5166.8568822367833</v>
      </c>
      <c r="AV18" s="351">
        <v>20666.720851330276</v>
      </c>
      <c r="AW18" s="10">
        <v>5304.8160524609793</v>
      </c>
      <c r="AX18" s="11">
        <v>4666.7181872256406</v>
      </c>
      <c r="AY18" s="11"/>
      <c r="AZ18" s="11"/>
      <c r="BA18" s="351">
        <f t="shared" si="0"/>
        <v>9971.5342396866199</v>
      </c>
    </row>
    <row r="19" spans="1:54" s="1" customFormat="1">
      <c r="A19" s="9" t="s">
        <v>87</v>
      </c>
      <c r="B19" s="189" t="s">
        <v>50</v>
      </c>
      <c r="C19" s="337" t="s">
        <v>110</v>
      </c>
      <c r="D19" s="338">
        <v>5953.8362415881065</v>
      </c>
      <c r="E19" s="339">
        <v>6195.4903455261565</v>
      </c>
      <c r="F19" s="339">
        <v>6737.450640733111</v>
      </c>
      <c r="G19" s="339">
        <v>7693.1889599749647</v>
      </c>
      <c r="H19" s="352">
        <v>26579.966187822341</v>
      </c>
      <c r="I19" s="338">
        <v>7589.0106239508696</v>
      </c>
      <c r="J19" s="339">
        <v>7715.2914723246486</v>
      </c>
      <c r="K19" s="339">
        <v>7899.9462694247732</v>
      </c>
      <c r="L19" s="339">
        <v>8948.1818314516058</v>
      </c>
      <c r="M19" s="352">
        <v>32152.430197151898</v>
      </c>
      <c r="N19" s="338">
        <v>8969.6124937966651</v>
      </c>
      <c r="O19" s="339">
        <v>9156.3815206745385</v>
      </c>
      <c r="P19" s="339">
        <v>9442.5720727116677</v>
      </c>
      <c r="Q19" s="339">
        <v>9673.9363784916313</v>
      </c>
      <c r="R19" s="352">
        <v>37242.502465674501</v>
      </c>
      <c r="S19" s="338">
        <v>9990.1660206075376</v>
      </c>
      <c r="T19" s="339">
        <v>10175.719838014007</v>
      </c>
      <c r="U19" s="339">
        <v>10294.082488430666</v>
      </c>
      <c r="V19" s="339">
        <v>10357.028199078937</v>
      </c>
      <c r="W19" s="352">
        <v>40816.996546131144</v>
      </c>
      <c r="X19" s="338">
        <v>10751.932193129969</v>
      </c>
      <c r="Y19" s="339">
        <v>10994.404501344063</v>
      </c>
      <c r="Z19" s="339">
        <v>11212.845700110711</v>
      </c>
      <c r="AA19" s="339">
        <v>11334.590871156475</v>
      </c>
      <c r="AB19" s="352">
        <v>44293.77326574122</v>
      </c>
      <c r="AC19" s="338">
        <v>10671.356339098313</v>
      </c>
      <c r="AD19" s="339">
        <v>10992.547375527198</v>
      </c>
      <c r="AE19" s="339">
        <v>11089.042096763556</v>
      </c>
      <c r="AF19" s="339">
        <v>11104.374304882087</v>
      </c>
      <c r="AG19" s="352">
        <v>43857.320116271148</v>
      </c>
      <c r="AH19" s="338">
        <v>9634.8317183430718</v>
      </c>
      <c r="AI19" s="339">
        <v>9993.3256791882413</v>
      </c>
      <c r="AJ19" s="339">
        <v>9954.1034051972365</v>
      </c>
      <c r="AK19" s="339">
        <v>9883.9554354110769</v>
      </c>
      <c r="AL19" s="352">
        <v>39466.216238139634</v>
      </c>
      <c r="AM19" s="338">
        <v>11700.195456191164</v>
      </c>
      <c r="AN19" s="339">
        <v>12012.447505546328</v>
      </c>
      <c r="AO19" s="339">
        <v>12332.135195420473</v>
      </c>
      <c r="AP19" s="339">
        <v>12270.053482732181</v>
      </c>
      <c r="AQ19" s="352">
        <v>48314.831639890152</v>
      </c>
      <c r="AR19" s="338">
        <v>12747.614281331158</v>
      </c>
      <c r="AS19" s="339">
        <v>13341.818106826211</v>
      </c>
      <c r="AT19" s="339">
        <v>13287.670303128436</v>
      </c>
      <c r="AU19" s="339">
        <v>13044.100404687286</v>
      </c>
      <c r="AV19" s="352">
        <v>52421.203095973091</v>
      </c>
      <c r="AW19" s="338">
        <v>13933.967110171059</v>
      </c>
      <c r="AX19" s="339">
        <v>14171.84780252022</v>
      </c>
      <c r="AY19" s="339"/>
      <c r="AZ19" s="339"/>
      <c r="BA19" s="352">
        <f t="shared" si="0"/>
        <v>28105.814912691279</v>
      </c>
    </row>
    <row r="20" spans="1:54" s="1" customFormat="1" ht="17.25">
      <c r="A20" s="9" t="s">
        <v>112</v>
      </c>
      <c r="B20" s="190" t="s">
        <v>53</v>
      </c>
      <c r="C20" s="340" t="s">
        <v>111</v>
      </c>
      <c r="D20" s="341">
        <v>1563.2977707768862</v>
      </c>
      <c r="E20" s="342">
        <v>1613.4653044738411</v>
      </c>
      <c r="F20" s="342">
        <v>1718.0116804018207</v>
      </c>
      <c r="G20" s="342">
        <v>1896.5240189573344</v>
      </c>
      <c r="H20" s="353">
        <v>6791.2987746098825</v>
      </c>
      <c r="I20" s="341">
        <v>1893.7156817519117</v>
      </c>
      <c r="J20" s="342">
        <v>1932.1542158592079</v>
      </c>
      <c r="K20" s="342">
        <v>1981.4118215079243</v>
      </c>
      <c r="L20" s="342">
        <v>2180.2590331640904</v>
      </c>
      <c r="M20" s="353">
        <v>7987.5407522831338</v>
      </c>
      <c r="N20" s="341">
        <v>2293.7037291069037</v>
      </c>
      <c r="O20" s="342">
        <v>2339.2812855128268</v>
      </c>
      <c r="P20" s="342">
        <v>2369.9435183908222</v>
      </c>
      <c r="Q20" s="342">
        <v>2423.1072508522084</v>
      </c>
      <c r="R20" s="353">
        <v>9426.0357838627606</v>
      </c>
      <c r="S20" s="341">
        <v>2542.804439283886</v>
      </c>
      <c r="T20" s="342">
        <v>2592.0223398039097</v>
      </c>
      <c r="U20" s="342">
        <v>2588.4512360917124</v>
      </c>
      <c r="V20" s="342">
        <v>2604.0925708218497</v>
      </c>
      <c r="W20" s="353">
        <v>10327.370586001358</v>
      </c>
      <c r="X20" s="341">
        <v>2677.8762375257766</v>
      </c>
      <c r="Y20" s="342">
        <v>2724.9047048254074</v>
      </c>
      <c r="Z20" s="342">
        <v>2714.2417700245724</v>
      </c>
      <c r="AA20" s="342">
        <v>2744.7702500903401</v>
      </c>
      <c r="AB20" s="353">
        <v>10861.792962466097</v>
      </c>
      <c r="AC20" s="341">
        <v>3027.4095813672848</v>
      </c>
      <c r="AD20" s="342">
        <v>3047.4868566465552</v>
      </c>
      <c r="AE20" s="342">
        <v>3003.0262097285022</v>
      </c>
      <c r="AF20" s="342">
        <v>3011.1544771815861</v>
      </c>
      <c r="AG20" s="353">
        <v>12089.07712492393</v>
      </c>
      <c r="AH20" s="341">
        <v>3136.1390151419837</v>
      </c>
      <c r="AI20" s="342">
        <v>3198.4034804383109</v>
      </c>
      <c r="AJ20" s="342">
        <v>3130.393349878359</v>
      </c>
      <c r="AK20" s="342">
        <v>3105.8601110771765</v>
      </c>
      <c r="AL20" s="353">
        <v>12570.795956535831</v>
      </c>
      <c r="AM20" s="341">
        <v>2823.643319198206</v>
      </c>
      <c r="AN20" s="342">
        <v>2849.1855197656046</v>
      </c>
      <c r="AO20" s="342">
        <v>2906.8337849286536</v>
      </c>
      <c r="AP20" s="342">
        <v>2916.4844074481821</v>
      </c>
      <c r="AQ20" s="353">
        <v>11496.147031340648</v>
      </c>
      <c r="AR20" s="341">
        <v>2917.3914791661364</v>
      </c>
      <c r="AS20" s="342">
        <v>2990.7077145751509</v>
      </c>
      <c r="AT20" s="342">
        <v>2941.4667819489569</v>
      </c>
      <c r="AU20" s="342">
        <v>2888.7397867932514</v>
      </c>
      <c r="AV20" s="353">
        <v>11738.305762483495</v>
      </c>
      <c r="AW20" s="341">
        <v>3104.8447904744717</v>
      </c>
      <c r="AX20" s="342">
        <v>3110.4412967947565</v>
      </c>
      <c r="AY20" s="342"/>
      <c r="AZ20" s="342"/>
      <c r="BA20" s="353">
        <f t="shared" si="0"/>
        <v>6215.2860872692281</v>
      </c>
    </row>
    <row r="21" spans="1:54" s="1" customFormat="1" ht="17.25">
      <c r="A21" s="9" t="s">
        <v>114</v>
      </c>
      <c r="B21" s="190" t="s">
        <v>55</v>
      </c>
      <c r="C21" s="325" t="s">
        <v>113</v>
      </c>
      <c r="D21" s="10">
        <v>1399.7578997633964</v>
      </c>
      <c r="E21" s="11">
        <v>1457.7142360697226</v>
      </c>
      <c r="F21" s="11">
        <v>1575.7534358161768</v>
      </c>
      <c r="G21" s="11">
        <v>1775.9155715682189</v>
      </c>
      <c r="H21" s="351">
        <v>6209.1411432175137</v>
      </c>
      <c r="I21" s="10">
        <v>1773.1890331555521</v>
      </c>
      <c r="J21" s="11">
        <v>1814.11524627374</v>
      </c>
      <c r="K21" s="11">
        <v>1864.659979964445</v>
      </c>
      <c r="L21" s="11">
        <v>2078.8190308216435</v>
      </c>
      <c r="M21" s="351">
        <v>7530.7832902153805</v>
      </c>
      <c r="N21" s="10">
        <v>2066.6393476946746</v>
      </c>
      <c r="O21" s="11">
        <v>2127.3018592192666</v>
      </c>
      <c r="P21" s="11">
        <v>2202.3895182887168</v>
      </c>
      <c r="Q21" s="11">
        <v>2272.5861183153056</v>
      </c>
      <c r="R21" s="351">
        <v>8668.9168435179636</v>
      </c>
      <c r="S21" s="10">
        <v>2349.3005880575797</v>
      </c>
      <c r="T21" s="11">
        <v>2445.5651278139821</v>
      </c>
      <c r="U21" s="11">
        <v>2498.9597583341101</v>
      </c>
      <c r="V21" s="11">
        <v>2519.1588306578501</v>
      </c>
      <c r="W21" s="351">
        <v>9812.9843048635212</v>
      </c>
      <c r="X21" s="10">
        <v>2697.5054218977948</v>
      </c>
      <c r="Y21" s="11">
        <v>2824.5427506384085</v>
      </c>
      <c r="Z21" s="11">
        <v>2907.2957686861569</v>
      </c>
      <c r="AA21" s="11">
        <v>2967.4829821882499</v>
      </c>
      <c r="AB21" s="351">
        <v>11396.82692341061</v>
      </c>
      <c r="AC21" s="10">
        <v>3352.9796594043137</v>
      </c>
      <c r="AD21" s="11">
        <v>3533.9028117367388</v>
      </c>
      <c r="AE21" s="11">
        <v>3580.0109619593145</v>
      </c>
      <c r="AF21" s="11">
        <v>3541.8189248145504</v>
      </c>
      <c r="AG21" s="351">
        <v>14008.712357914917</v>
      </c>
      <c r="AH21" s="10">
        <v>3487.1303387768689</v>
      </c>
      <c r="AI21" s="11">
        <v>3736.2816033331178</v>
      </c>
      <c r="AJ21" s="11">
        <v>3701.0746050546086</v>
      </c>
      <c r="AK21" s="11">
        <v>3617.331064024967</v>
      </c>
      <c r="AL21" s="351">
        <v>14541.817611189563</v>
      </c>
      <c r="AM21" s="10">
        <v>2794.5426350474791</v>
      </c>
      <c r="AN21" s="11">
        <v>2963.470972885762</v>
      </c>
      <c r="AO21" s="11">
        <v>2994.9463082711618</v>
      </c>
      <c r="AP21" s="11">
        <v>2945.86962654628</v>
      </c>
      <c r="AQ21" s="351">
        <v>11698.829542750684</v>
      </c>
      <c r="AR21" s="10">
        <v>3395.1271149818999</v>
      </c>
      <c r="AS21" s="11">
        <v>3659.3503703710016</v>
      </c>
      <c r="AT21" s="11">
        <v>3628.2225852144929</v>
      </c>
      <c r="AU21" s="11">
        <v>3529.1422786111407</v>
      </c>
      <c r="AV21" s="351">
        <v>14211.842349178536</v>
      </c>
      <c r="AW21" s="10">
        <v>3685.5811530759684</v>
      </c>
      <c r="AX21" s="11">
        <v>3835.980838070248</v>
      </c>
      <c r="AY21" s="11"/>
      <c r="AZ21" s="11"/>
      <c r="BA21" s="351">
        <f t="shared" si="0"/>
        <v>7521.5619911462163</v>
      </c>
    </row>
    <row r="22" spans="1:54" s="1" customFormat="1" ht="33.75" customHeight="1">
      <c r="A22" s="9" t="s">
        <v>117</v>
      </c>
      <c r="B22" s="190" t="s">
        <v>115</v>
      </c>
      <c r="C22" s="325" t="s">
        <v>116</v>
      </c>
      <c r="D22" s="10">
        <v>1102.9254577375132</v>
      </c>
      <c r="E22" s="11">
        <v>1150.4147501245086</v>
      </c>
      <c r="F22" s="11">
        <v>1249.0299917883519</v>
      </c>
      <c r="G22" s="11">
        <v>1416.8236020590368</v>
      </c>
      <c r="H22" s="351">
        <v>4919.1938017094108</v>
      </c>
      <c r="I22" s="10">
        <v>1390.6327733026324</v>
      </c>
      <c r="J22" s="11">
        <v>1427.7401827983938</v>
      </c>
      <c r="K22" s="11">
        <v>1469.20826430583</v>
      </c>
      <c r="L22" s="11">
        <v>1639.3062791413031</v>
      </c>
      <c r="M22" s="351">
        <v>5926.8874995481583</v>
      </c>
      <c r="N22" s="10">
        <v>1665.2323721408222</v>
      </c>
      <c r="O22" s="11">
        <v>1696.9458210252487</v>
      </c>
      <c r="P22" s="11">
        <v>1756.638399524174</v>
      </c>
      <c r="Q22" s="11">
        <v>1796.9167301984762</v>
      </c>
      <c r="R22" s="351">
        <v>6915.7333228887201</v>
      </c>
      <c r="S22" s="10">
        <v>1871.1690103526621</v>
      </c>
      <c r="T22" s="11">
        <v>1912.9522208538042</v>
      </c>
      <c r="U22" s="11">
        <v>1949.0820815432514</v>
      </c>
      <c r="V22" s="11">
        <v>1960.7875695078956</v>
      </c>
      <c r="W22" s="351">
        <v>7693.9908822576135</v>
      </c>
      <c r="X22" s="10">
        <v>1942.8551967841986</v>
      </c>
      <c r="Y22" s="11">
        <v>2002.3139992902522</v>
      </c>
      <c r="Z22" s="11">
        <v>2070.9221677660948</v>
      </c>
      <c r="AA22" s="11">
        <v>2103.0520161044974</v>
      </c>
      <c r="AB22" s="351">
        <v>8119.1433799450424</v>
      </c>
      <c r="AC22" s="10">
        <v>2016.9499505708582</v>
      </c>
      <c r="AD22" s="11">
        <v>2108.0372809241758</v>
      </c>
      <c r="AE22" s="11">
        <v>2172.9341579407255</v>
      </c>
      <c r="AF22" s="11">
        <v>2167.6238385564147</v>
      </c>
      <c r="AG22" s="351">
        <v>8465.5452279921737</v>
      </c>
      <c r="AH22" s="10">
        <v>2167.7105281097774</v>
      </c>
      <c r="AI22" s="11">
        <v>2241.2862307105888</v>
      </c>
      <c r="AJ22" s="11">
        <v>2241.0725905242452</v>
      </c>
      <c r="AK22" s="11">
        <v>2218.6052478407478</v>
      </c>
      <c r="AL22" s="351">
        <v>8868.6745971853597</v>
      </c>
      <c r="AM22" s="10">
        <v>2006.0669928550028</v>
      </c>
      <c r="AN22" s="11">
        <v>2067.0454833960021</v>
      </c>
      <c r="AO22" s="11">
        <v>2105.5887908437808</v>
      </c>
      <c r="AP22" s="11">
        <v>2092.2733809426281</v>
      </c>
      <c r="AQ22" s="351">
        <v>8270.9746480374142</v>
      </c>
      <c r="AR22" s="10">
        <v>2138.588716866971</v>
      </c>
      <c r="AS22" s="11">
        <v>2230.3499984370037</v>
      </c>
      <c r="AT22" s="11">
        <v>2241.2788068343662</v>
      </c>
      <c r="AU22" s="11">
        <v>2193.0098725262669</v>
      </c>
      <c r="AV22" s="351">
        <v>8803.2273946646092</v>
      </c>
      <c r="AW22" s="10">
        <v>2267.6063837803058</v>
      </c>
      <c r="AX22" s="11">
        <v>1967.941068473963</v>
      </c>
      <c r="AY22" s="11"/>
      <c r="AZ22" s="11"/>
      <c r="BA22" s="351">
        <f t="shared" si="0"/>
        <v>4235.547452254269</v>
      </c>
    </row>
    <row r="23" spans="1:54" s="1" customFormat="1" ht="45">
      <c r="A23" s="9" t="s">
        <v>60</v>
      </c>
      <c r="B23" s="190" t="s">
        <v>58</v>
      </c>
      <c r="C23" s="325" t="s">
        <v>59</v>
      </c>
      <c r="D23" s="10">
        <v>489.70774332504914</v>
      </c>
      <c r="E23" s="11">
        <v>490.98021564222375</v>
      </c>
      <c r="F23" s="11">
        <v>483.97820963008826</v>
      </c>
      <c r="G23" s="11">
        <v>547.33383140263891</v>
      </c>
      <c r="H23" s="351">
        <v>2012</v>
      </c>
      <c r="I23" s="10">
        <v>549.77152453080771</v>
      </c>
      <c r="J23" s="11">
        <v>569.96028558560158</v>
      </c>
      <c r="K23" s="11">
        <v>591.76429692513238</v>
      </c>
      <c r="L23" s="11">
        <v>609.09159649981689</v>
      </c>
      <c r="M23" s="351">
        <v>2320.5877035413587</v>
      </c>
      <c r="N23" s="10">
        <v>655.84235872252623</v>
      </c>
      <c r="O23" s="11">
        <v>660.45851155590651</v>
      </c>
      <c r="P23" s="11">
        <v>670.51800481876012</v>
      </c>
      <c r="Q23" s="11">
        <v>732.86348146523005</v>
      </c>
      <c r="R23" s="351">
        <v>2719.6823565624227</v>
      </c>
      <c r="S23" s="10">
        <v>789.69978413779359</v>
      </c>
      <c r="T23" s="11">
        <v>814.21325304612151</v>
      </c>
      <c r="U23" s="11">
        <v>778.80666259699012</v>
      </c>
      <c r="V23" s="11">
        <v>842.35328559613549</v>
      </c>
      <c r="W23" s="351">
        <v>3225.0729853770408</v>
      </c>
      <c r="X23" s="10">
        <v>858.40954799647386</v>
      </c>
      <c r="Y23" s="11">
        <v>873.86263778707882</v>
      </c>
      <c r="Z23" s="11">
        <v>839.01696612884541</v>
      </c>
      <c r="AA23" s="11">
        <v>901.8015385443905</v>
      </c>
      <c r="AB23" s="351">
        <v>3473.0906904567887</v>
      </c>
      <c r="AC23" s="10">
        <v>945.98669755907633</v>
      </c>
      <c r="AD23" s="11">
        <v>948.98961152008167</v>
      </c>
      <c r="AE23" s="11">
        <v>927.25064542357609</v>
      </c>
      <c r="AF23" s="11">
        <v>994.46255636414037</v>
      </c>
      <c r="AG23" s="351">
        <v>3816.6895108668741</v>
      </c>
      <c r="AH23" s="10">
        <v>1017.6467778599766</v>
      </c>
      <c r="AI23" s="11">
        <v>1001.4684821287141</v>
      </c>
      <c r="AJ23" s="11">
        <v>961.9383827652955</v>
      </c>
      <c r="AK23" s="11">
        <v>1025.4089639289273</v>
      </c>
      <c r="AL23" s="351">
        <v>4006.4626066829137</v>
      </c>
      <c r="AM23" s="10">
        <v>1054.3063720285529</v>
      </c>
      <c r="AN23" s="11">
        <v>1032.3591171593569</v>
      </c>
      <c r="AO23" s="11">
        <v>1012.2746547155216</v>
      </c>
      <c r="AP23" s="11">
        <v>1073.2169448202555</v>
      </c>
      <c r="AQ23" s="351">
        <v>4172.1570887236867</v>
      </c>
      <c r="AR23" s="10">
        <v>1117.5724064058068</v>
      </c>
      <c r="AS23" s="11">
        <v>1080.8213357919749</v>
      </c>
      <c r="AT23" s="11">
        <v>1055.6050639244759</v>
      </c>
      <c r="AU23" s="11">
        <v>1093.7441534186321</v>
      </c>
      <c r="AV23" s="351">
        <v>4347.7429595408894</v>
      </c>
      <c r="AW23" s="10">
        <v>1127.3654368769135</v>
      </c>
      <c r="AX23" s="11">
        <v>959.51971784132274</v>
      </c>
      <c r="AY23" s="11"/>
      <c r="AZ23" s="11"/>
      <c r="BA23" s="351">
        <f t="shared" si="0"/>
        <v>2086.8851547182362</v>
      </c>
    </row>
    <row r="24" spans="1:54" s="1" customFormat="1">
      <c r="A24" s="9" t="s">
        <v>62</v>
      </c>
      <c r="B24" s="191" t="s">
        <v>118</v>
      </c>
      <c r="C24" s="325" t="s">
        <v>61</v>
      </c>
      <c r="D24" s="12">
        <v>-3529.2883061908542</v>
      </c>
      <c r="E24" s="13">
        <v>-3633.1987833001731</v>
      </c>
      <c r="F24" s="13">
        <v>-3910.8840356349938</v>
      </c>
      <c r="G24" s="13">
        <v>-4254.9288748739782</v>
      </c>
      <c r="H24" s="351">
        <v>-15328.3</v>
      </c>
      <c r="I24" s="12">
        <v>-4239.1143031146539</v>
      </c>
      <c r="J24" s="13">
        <v>-4264.8899717775812</v>
      </c>
      <c r="K24" s="13">
        <v>-4304.450469050209</v>
      </c>
      <c r="L24" s="13">
        <v>-4405.6094280575544</v>
      </c>
      <c r="M24" s="351">
        <v>-17214.064171999999</v>
      </c>
      <c r="N24" s="12">
        <v>-4649.27589260678</v>
      </c>
      <c r="O24" s="13">
        <v>-5143.0395992243857</v>
      </c>
      <c r="P24" s="13">
        <v>-4587.2219306466613</v>
      </c>
      <c r="Q24" s="13">
        <v>-4593.9091668427091</v>
      </c>
      <c r="R24" s="351">
        <v>-18973.446589320538</v>
      </c>
      <c r="S24" s="12">
        <v>-5285.6200412575236</v>
      </c>
      <c r="T24" s="13">
        <v>-5635.658399716026</v>
      </c>
      <c r="U24" s="13">
        <v>-5845.104023551522</v>
      </c>
      <c r="V24" s="13">
        <v>-6006.5424644749319</v>
      </c>
      <c r="W24" s="351">
        <v>-22772.924929000004</v>
      </c>
      <c r="X24" s="12">
        <v>-5770.2705584529012</v>
      </c>
      <c r="Y24" s="13">
        <v>-5894.5738057245026</v>
      </c>
      <c r="Z24" s="13">
        <v>-5820.4505873244407</v>
      </c>
      <c r="AA24" s="13">
        <v>-5918.6060484981563</v>
      </c>
      <c r="AB24" s="351">
        <v>-23403.901000000002</v>
      </c>
      <c r="AC24" s="12">
        <v>-5953.6818782705413</v>
      </c>
      <c r="AD24" s="13">
        <v>-6000.2030964353171</v>
      </c>
      <c r="AE24" s="13">
        <v>-6058.3827467340416</v>
      </c>
      <c r="AF24" s="13">
        <v>-6140.9582785600987</v>
      </c>
      <c r="AG24" s="351">
        <v>-24153.225999999999</v>
      </c>
      <c r="AH24" s="12">
        <v>-6120.2912404212093</v>
      </c>
      <c r="AI24" s="13">
        <v>-6446.593055403916</v>
      </c>
      <c r="AJ24" s="13">
        <v>-6751.5902387307242</v>
      </c>
      <c r="AK24" s="13">
        <v>-6155.3494654441529</v>
      </c>
      <c r="AL24" s="351">
        <v>-25473.824000000004</v>
      </c>
      <c r="AM24" s="12">
        <v>-6500.9264529799148</v>
      </c>
      <c r="AN24" s="13">
        <v>-6651.4379007036105</v>
      </c>
      <c r="AO24" s="13">
        <v>-6909.5118284336941</v>
      </c>
      <c r="AP24" s="13">
        <v>-6495.6508178827789</v>
      </c>
      <c r="AQ24" s="351">
        <v>-26557.526999999998</v>
      </c>
      <c r="AR24" s="12">
        <v>-6793.2501635675908</v>
      </c>
      <c r="AS24" s="13">
        <v>-7140.2158082463693</v>
      </c>
      <c r="AT24" s="13">
        <v>-7245.7032339520356</v>
      </c>
      <c r="AU24" s="13">
        <v>-6973.2938397518374</v>
      </c>
      <c r="AV24" s="351">
        <v>-28152.463045517834</v>
      </c>
      <c r="AW24" s="12">
        <v>-7720.8763943236836</v>
      </c>
      <c r="AX24" s="13">
        <v>-7738.5623823603901</v>
      </c>
      <c r="AY24" s="13"/>
      <c r="AZ24" s="13"/>
      <c r="BA24" s="351">
        <f t="shared" si="0"/>
        <v>-15459.438776684074</v>
      </c>
    </row>
    <row r="25" spans="1:54" s="1" customFormat="1">
      <c r="A25" s="14" t="s">
        <v>64</v>
      </c>
      <c r="B25" s="192" t="s">
        <v>119</v>
      </c>
      <c r="C25" s="202" t="s">
        <v>63</v>
      </c>
      <c r="D25" s="15">
        <v>884.5973347847256</v>
      </c>
      <c r="E25" s="16">
        <v>960.0634909009832</v>
      </c>
      <c r="F25" s="16">
        <v>980.32789826328712</v>
      </c>
      <c r="G25" s="16">
        <v>1095.4152760510042</v>
      </c>
      <c r="H25" s="351">
        <v>3920.4040000000005</v>
      </c>
      <c r="I25" s="15">
        <v>777.85639219048517</v>
      </c>
      <c r="J25" s="16">
        <v>814.48190114250053</v>
      </c>
      <c r="K25" s="16">
        <v>836.5585560494111</v>
      </c>
      <c r="L25" s="16">
        <v>869.96040461795349</v>
      </c>
      <c r="M25" s="351">
        <v>3298.8572540003502</v>
      </c>
      <c r="N25" s="15">
        <v>765.26760676602237</v>
      </c>
      <c r="O25" s="16">
        <v>796.62446946167609</v>
      </c>
      <c r="P25" s="16">
        <v>810.59922014837639</v>
      </c>
      <c r="Q25" s="16">
        <v>783.11507584892536</v>
      </c>
      <c r="R25" s="351">
        <v>3155.6063722250001</v>
      </c>
      <c r="S25" s="15">
        <v>636.10562849462065</v>
      </c>
      <c r="T25" s="16">
        <v>573.74887464271728</v>
      </c>
      <c r="U25" s="16">
        <v>538.32677336508448</v>
      </c>
      <c r="V25" s="16">
        <v>562.36872349757721</v>
      </c>
      <c r="W25" s="351">
        <v>2310.5499999999997</v>
      </c>
      <c r="X25" s="15">
        <v>470.67043975103621</v>
      </c>
      <c r="Y25" s="16">
        <v>461.40649449160122</v>
      </c>
      <c r="Z25" s="16">
        <v>425.66207968231816</v>
      </c>
      <c r="AA25" s="16">
        <v>437.53663912504447</v>
      </c>
      <c r="AB25" s="351">
        <v>1795.2756530500001</v>
      </c>
      <c r="AC25" s="15">
        <v>335.81446264251866</v>
      </c>
      <c r="AD25" s="16">
        <v>300.94172292786055</v>
      </c>
      <c r="AE25" s="16">
        <v>256.6459059343419</v>
      </c>
      <c r="AF25" s="16">
        <v>243.96781721527896</v>
      </c>
      <c r="AG25" s="351">
        <v>1137.36990872</v>
      </c>
      <c r="AH25" s="15">
        <v>237.83457607381044</v>
      </c>
      <c r="AI25" s="16">
        <v>197.92382122098454</v>
      </c>
      <c r="AJ25" s="16">
        <v>171.66683710543174</v>
      </c>
      <c r="AK25" s="16">
        <v>219.69254340977324</v>
      </c>
      <c r="AL25" s="351">
        <v>827.11777781000001</v>
      </c>
      <c r="AM25" s="15">
        <v>504.29793195929017</v>
      </c>
      <c r="AN25" s="16">
        <v>475.84697853850093</v>
      </c>
      <c r="AO25" s="16">
        <v>478.65210004131495</v>
      </c>
      <c r="AP25" s="16">
        <v>459.24487452089397</v>
      </c>
      <c r="AQ25" s="351">
        <v>1918.0418850599999</v>
      </c>
      <c r="AR25" s="15">
        <v>959.40560148594443</v>
      </c>
      <c r="AS25" s="16">
        <v>909.94295505685511</v>
      </c>
      <c r="AT25" s="16">
        <v>817.26846318559024</v>
      </c>
      <c r="AU25" s="16">
        <v>834.89107877701281</v>
      </c>
      <c r="AV25" s="351">
        <v>3521.5080985054028</v>
      </c>
      <c r="AW25" s="15">
        <v>842.90776586229822</v>
      </c>
      <c r="AX25" s="16">
        <v>771.72333347941697</v>
      </c>
      <c r="AY25" s="16"/>
      <c r="AZ25" s="16"/>
      <c r="BA25" s="351">
        <f t="shared" si="0"/>
        <v>1614.6310993417151</v>
      </c>
    </row>
    <row r="26" spans="1:54" s="1" customFormat="1" ht="18" customHeight="1" thickBot="1">
      <c r="A26" s="17" t="s">
        <v>66</v>
      </c>
      <c r="B26" s="193"/>
      <c r="C26" s="326" t="s">
        <v>65</v>
      </c>
      <c r="D26" s="18">
        <v>138401.27104889471</v>
      </c>
      <c r="E26" s="19">
        <v>153089.76220061528</v>
      </c>
      <c r="F26" s="19">
        <v>159487.56072784608</v>
      </c>
      <c r="G26" s="19">
        <v>159723.38377773904</v>
      </c>
      <c r="H26" s="354">
        <v>610701.97775509523</v>
      </c>
      <c r="I26" s="18">
        <v>170083.09291084963</v>
      </c>
      <c r="J26" s="19">
        <v>166591.68547393812</v>
      </c>
      <c r="K26" s="19">
        <v>168996.87331157684</v>
      </c>
      <c r="L26" s="19">
        <v>174402.29690178193</v>
      </c>
      <c r="M26" s="354">
        <v>680073.94859814667</v>
      </c>
      <c r="N26" s="18">
        <v>184386.90579026676</v>
      </c>
      <c r="O26" s="19">
        <v>174597.25778433293</v>
      </c>
      <c r="P26" s="19">
        <v>180040.86592597596</v>
      </c>
      <c r="Q26" s="19">
        <v>184343.59094406437</v>
      </c>
      <c r="R26" s="354">
        <v>723368.62044464005</v>
      </c>
      <c r="S26" s="18">
        <v>196893.09675546945</v>
      </c>
      <c r="T26" s="19">
        <v>189356.65249320504</v>
      </c>
      <c r="U26" s="19">
        <v>188804.03614276333</v>
      </c>
      <c r="V26" s="19">
        <v>175603.7533837934</v>
      </c>
      <c r="W26" s="354">
        <v>750657.53877523099</v>
      </c>
      <c r="X26" s="18">
        <v>152296.29422428473</v>
      </c>
      <c r="Y26" s="19">
        <v>148854.91308048408</v>
      </c>
      <c r="Z26" s="19">
        <v>145953.81150872746</v>
      </c>
      <c r="AA26" s="19">
        <v>141628.41948950518</v>
      </c>
      <c r="AB26" s="354">
        <v>588733.43830300157</v>
      </c>
      <c r="AC26" s="18">
        <v>130891.64836056286</v>
      </c>
      <c r="AD26" s="19">
        <v>134312.35068980689</v>
      </c>
      <c r="AE26" s="19">
        <v>141077.11388658331</v>
      </c>
      <c r="AF26" s="19">
        <v>146024.02902293956</v>
      </c>
      <c r="AG26" s="354">
        <v>552305.1419598927</v>
      </c>
      <c r="AH26" s="18">
        <v>145986.57460502803</v>
      </c>
      <c r="AI26" s="19">
        <v>140973.57775178686</v>
      </c>
      <c r="AJ26" s="19">
        <v>144588.41476045357</v>
      </c>
      <c r="AK26" s="19">
        <v>154852.23774644724</v>
      </c>
      <c r="AL26" s="354">
        <v>586400.80486371566</v>
      </c>
      <c r="AM26" s="18">
        <v>160151.74519108131</v>
      </c>
      <c r="AN26" s="19">
        <v>162958.72724563457</v>
      </c>
      <c r="AO26" s="19">
        <v>171916.89171677417</v>
      </c>
      <c r="AP26" s="19">
        <v>172311.86772659028</v>
      </c>
      <c r="AQ26" s="354">
        <v>667339.2318800803</v>
      </c>
      <c r="AR26" s="18">
        <v>162706.3261603885</v>
      </c>
      <c r="AS26" s="19">
        <v>158139.21337057746</v>
      </c>
      <c r="AT26" s="19">
        <v>159554.54842693618</v>
      </c>
      <c r="AU26" s="19">
        <v>159648.59766821144</v>
      </c>
      <c r="AV26" s="354">
        <v>640048.68562611355</v>
      </c>
      <c r="AW26" s="18">
        <v>152164.11391383252</v>
      </c>
      <c r="AX26" s="19">
        <v>116591.34147933044</v>
      </c>
      <c r="AY26" s="19"/>
      <c r="AZ26" s="19"/>
      <c r="BA26" s="354">
        <f t="shared" ref="BA26" si="1">SUM(BA7:BA25)</f>
        <v>268755.45539316308</v>
      </c>
    </row>
    <row r="27" spans="1:54" ht="15" customHeight="1" thickBot="1">
      <c r="A27" s="318"/>
      <c r="B27" s="194"/>
      <c r="C27" s="20"/>
      <c r="D27" s="331"/>
      <c r="E27" s="331"/>
      <c r="F27" s="331"/>
      <c r="G27" s="331"/>
      <c r="H27" s="332"/>
      <c r="I27" s="331"/>
      <c r="J27" s="331"/>
      <c r="K27" s="331"/>
      <c r="L27" s="331"/>
      <c r="M27" s="332"/>
      <c r="N27" s="331"/>
      <c r="O27" s="331"/>
      <c r="P27" s="331"/>
      <c r="Q27" s="331"/>
      <c r="R27" s="332"/>
      <c r="S27" s="331"/>
      <c r="T27" s="331"/>
      <c r="U27" s="331"/>
      <c r="V27" s="331"/>
      <c r="W27" s="332"/>
      <c r="X27" s="331"/>
      <c r="Y27" s="331"/>
      <c r="Z27" s="331"/>
      <c r="AA27" s="331"/>
      <c r="AB27" s="332"/>
      <c r="AC27" s="331"/>
      <c r="AD27" s="331"/>
      <c r="AE27" s="331"/>
      <c r="AF27" s="331"/>
      <c r="AG27" s="332"/>
      <c r="AH27" s="331"/>
      <c r="AI27" s="331"/>
      <c r="AJ27" s="331"/>
      <c r="AK27" s="331"/>
      <c r="AL27" s="332"/>
      <c r="AM27" s="331"/>
      <c r="AN27" s="331"/>
      <c r="AO27" s="331"/>
      <c r="AP27" s="331"/>
      <c r="AQ27" s="332"/>
      <c r="AR27" s="331"/>
      <c r="AS27" s="331"/>
      <c r="AT27" s="331"/>
      <c r="AU27" s="331"/>
      <c r="AV27" s="332"/>
      <c r="AW27" s="331"/>
      <c r="AX27" s="331"/>
      <c r="AY27" s="331"/>
      <c r="AZ27" s="331"/>
      <c r="BA27" s="331"/>
      <c r="BB27" s="175"/>
    </row>
    <row r="28" spans="1:54" ht="18" customHeight="1">
      <c r="A28" s="319" t="s">
        <v>14</v>
      </c>
      <c r="B28" s="195"/>
      <c r="C28" s="327" t="s">
        <v>13</v>
      </c>
      <c r="D28" s="21">
        <v>79762.260294082836</v>
      </c>
      <c r="E28" s="22">
        <v>90934.533603869248</v>
      </c>
      <c r="F28" s="22">
        <v>94819.672800922999</v>
      </c>
      <c r="G28" s="22">
        <v>93710.54338427246</v>
      </c>
      <c r="H28" s="355">
        <v>359227.01008314756</v>
      </c>
      <c r="I28" s="21">
        <v>103001.75620477578</v>
      </c>
      <c r="J28" s="22">
        <v>97282.582243694982</v>
      </c>
      <c r="K28" s="22">
        <v>96392.279237598879</v>
      </c>
      <c r="L28" s="22">
        <v>98020.2851806119</v>
      </c>
      <c r="M28" s="355">
        <v>394696.90286668157</v>
      </c>
      <c r="N28" s="21">
        <v>107727.10745888476</v>
      </c>
      <c r="O28" s="22">
        <v>96563.811198833981</v>
      </c>
      <c r="P28" s="22">
        <v>99032.565338575558</v>
      </c>
      <c r="Q28" s="22">
        <v>99707.049140137693</v>
      </c>
      <c r="R28" s="355">
        <v>403030.53313643194</v>
      </c>
      <c r="S28" s="21">
        <v>110580.46744141703</v>
      </c>
      <c r="T28" s="22">
        <v>102169.52719762373</v>
      </c>
      <c r="U28" s="22">
        <v>97822.002991145418</v>
      </c>
      <c r="V28" s="22">
        <v>83617.711866127982</v>
      </c>
      <c r="W28" s="355">
        <v>394189.70949631411</v>
      </c>
      <c r="X28" s="21">
        <v>63078.037310379463</v>
      </c>
      <c r="Y28" s="22">
        <v>58407.079370903157</v>
      </c>
      <c r="Z28" s="22">
        <v>52959.132033961469</v>
      </c>
      <c r="AA28" s="22">
        <v>46597.085068303903</v>
      </c>
      <c r="AB28" s="355">
        <v>221041.33378354798</v>
      </c>
      <c r="AC28" s="21">
        <v>37086.987246640871</v>
      </c>
      <c r="AD28" s="22">
        <v>39550.426948538989</v>
      </c>
      <c r="AE28" s="22">
        <v>42506.577985981392</v>
      </c>
      <c r="AF28" s="22">
        <v>44839.556173773199</v>
      </c>
      <c r="AG28" s="355">
        <v>163983.54835493446</v>
      </c>
      <c r="AH28" s="21">
        <v>49622.542418634315</v>
      </c>
      <c r="AI28" s="22">
        <v>46742.4526963635</v>
      </c>
      <c r="AJ28" s="22">
        <v>48489.287658222973</v>
      </c>
      <c r="AK28" s="22">
        <v>54550.907749420432</v>
      </c>
      <c r="AL28" s="355">
        <v>199405.19052264123</v>
      </c>
      <c r="AM28" s="21">
        <v>59700.368452297073</v>
      </c>
      <c r="AN28" s="22">
        <v>62954.883434939467</v>
      </c>
      <c r="AO28" s="22">
        <v>69897.859087777324</v>
      </c>
      <c r="AP28" s="22">
        <v>67644.563593746236</v>
      </c>
      <c r="AQ28" s="355">
        <v>260197.67456876009</v>
      </c>
      <c r="AR28" s="21">
        <v>61367.668298703997</v>
      </c>
      <c r="AS28" s="22">
        <v>56973.562002856735</v>
      </c>
      <c r="AT28" s="22">
        <v>56653.698334981054</v>
      </c>
      <c r="AU28" s="22">
        <v>54807.720846544144</v>
      </c>
      <c r="AV28" s="355">
        <v>229802.64948308593</v>
      </c>
      <c r="AW28" s="21">
        <v>51838.655169053949</v>
      </c>
      <c r="AX28" s="22">
        <v>28361.846149690591</v>
      </c>
      <c r="AY28" s="22"/>
      <c r="AZ28" s="22"/>
      <c r="BA28" s="355">
        <f>SUM(AW28:AZ28)</f>
        <v>80200.501318744544</v>
      </c>
    </row>
    <row r="29" spans="1:54" ht="18" customHeight="1" thickBot="1">
      <c r="A29" s="320" t="s">
        <v>80</v>
      </c>
      <c r="B29" s="196"/>
      <c r="C29" s="328" t="s">
        <v>96</v>
      </c>
      <c r="D29" s="330">
        <v>58639.010754811869</v>
      </c>
      <c r="E29" s="199">
        <v>62155.228596746034</v>
      </c>
      <c r="F29" s="199">
        <v>64667.887926923082</v>
      </c>
      <c r="G29" s="199">
        <v>66012.840393466584</v>
      </c>
      <c r="H29" s="356">
        <v>251474.96767194767</v>
      </c>
      <c r="I29" s="330">
        <v>67081.336706073853</v>
      </c>
      <c r="J29" s="199">
        <v>69309.103230243141</v>
      </c>
      <c r="K29" s="199">
        <v>72604.594073977962</v>
      </c>
      <c r="L29" s="199">
        <v>76382.011721170027</v>
      </c>
      <c r="M29" s="356">
        <v>285377.0457314651</v>
      </c>
      <c r="N29" s="330">
        <v>76659.798331382</v>
      </c>
      <c r="O29" s="199">
        <v>78033.446585498954</v>
      </c>
      <c r="P29" s="199">
        <v>81008.300587400401</v>
      </c>
      <c r="Q29" s="199">
        <v>84636.541803926681</v>
      </c>
      <c r="R29" s="356">
        <v>320338.08730820811</v>
      </c>
      <c r="S29" s="330">
        <v>86312.629314052421</v>
      </c>
      <c r="T29" s="199">
        <v>87187.125295581311</v>
      </c>
      <c r="U29" s="199">
        <v>90982.033151617914</v>
      </c>
      <c r="V29" s="199">
        <v>91986.041517665421</v>
      </c>
      <c r="W29" s="356">
        <v>356467.82927891688</v>
      </c>
      <c r="X29" s="330">
        <v>89218.256913905265</v>
      </c>
      <c r="Y29" s="199">
        <v>90447.833709580926</v>
      </c>
      <c r="Z29" s="199">
        <v>92994.679474765988</v>
      </c>
      <c r="AA29" s="199">
        <v>95031.334421201274</v>
      </c>
      <c r="AB29" s="356">
        <v>367692.1045194536</v>
      </c>
      <c r="AC29" s="330">
        <v>93804.661113921989</v>
      </c>
      <c r="AD29" s="199">
        <v>94761.923741267907</v>
      </c>
      <c r="AE29" s="199">
        <v>98570.535900601913</v>
      </c>
      <c r="AF29" s="199">
        <v>101184.47284916637</v>
      </c>
      <c r="AG29" s="356">
        <v>388321.59360495827</v>
      </c>
      <c r="AH29" s="330">
        <v>96364.032186393713</v>
      </c>
      <c r="AI29" s="199">
        <v>94231.125055423356</v>
      </c>
      <c r="AJ29" s="199">
        <v>96099.127102230588</v>
      </c>
      <c r="AK29" s="199">
        <v>100301.3299970268</v>
      </c>
      <c r="AL29" s="356">
        <v>386995.61434107448</v>
      </c>
      <c r="AM29" s="330">
        <v>100451.37673878424</v>
      </c>
      <c r="AN29" s="199">
        <v>100003.84381069511</v>
      </c>
      <c r="AO29" s="199">
        <v>102019.03262899685</v>
      </c>
      <c r="AP29" s="199">
        <v>104667.30413284404</v>
      </c>
      <c r="AQ29" s="356">
        <v>407141.55731132027</v>
      </c>
      <c r="AR29" s="330">
        <v>101338.65786168451</v>
      </c>
      <c r="AS29" s="199">
        <v>101165.65136772073</v>
      </c>
      <c r="AT29" s="199">
        <v>102900.85009195513</v>
      </c>
      <c r="AU29" s="199">
        <v>104840.87682166731</v>
      </c>
      <c r="AV29" s="356">
        <v>410246.03614302771</v>
      </c>
      <c r="AW29" s="330">
        <v>100325.45874477857</v>
      </c>
      <c r="AX29" s="199">
        <v>88229.495329639845</v>
      </c>
      <c r="AY29" s="199"/>
      <c r="AZ29" s="199"/>
      <c r="BA29" s="356">
        <f>SUM(AW29:AZ29)</f>
        <v>188554.95407441841</v>
      </c>
    </row>
    <row r="30" spans="1:54" ht="18" customHeight="1">
      <c r="A30" s="321" t="s">
        <v>130</v>
      </c>
      <c r="B30" s="197"/>
      <c r="C30" s="23" t="s">
        <v>67</v>
      </c>
      <c r="D30" s="333"/>
      <c r="E30" s="24"/>
      <c r="F30" s="24"/>
      <c r="G30" s="24"/>
      <c r="H30" s="322"/>
      <c r="I30" s="333"/>
      <c r="J30" s="24"/>
      <c r="K30" s="24"/>
      <c r="L30" s="24"/>
      <c r="M30" s="322"/>
      <c r="N30" s="333"/>
      <c r="O30" s="24"/>
      <c r="P30" s="24"/>
      <c r="Q30" s="24"/>
      <c r="R30" s="322"/>
      <c r="S30" s="333"/>
      <c r="T30" s="24"/>
      <c r="U30" s="24"/>
      <c r="V30" s="24"/>
      <c r="W30" s="322"/>
      <c r="X30" s="333"/>
      <c r="Y30" s="24"/>
      <c r="Z30" s="24"/>
      <c r="AA30" s="24"/>
      <c r="AB30" s="322"/>
      <c r="AC30" s="333"/>
      <c r="AD30" s="24"/>
      <c r="AE30" s="24"/>
      <c r="AF30" s="24"/>
      <c r="AG30" s="322"/>
      <c r="AH30" s="333"/>
      <c r="AI30" s="24"/>
      <c r="AJ30" s="24"/>
      <c r="AK30" s="24"/>
      <c r="AL30" s="322"/>
      <c r="AM30" s="333"/>
      <c r="AN30" s="24"/>
      <c r="AO30" s="24"/>
      <c r="AP30" s="24"/>
      <c r="AQ30" s="322"/>
      <c r="AR30" s="333"/>
      <c r="AS30" s="24"/>
      <c r="AT30" s="24"/>
      <c r="AU30" s="24"/>
      <c r="AV30" s="322"/>
      <c r="AW30" s="333"/>
      <c r="AX30" s="24"/>
      <c r="AY30" s="24"/>
      <c r="AZ30" s="24"/>
      <c r="BA30" s="24"/>
      <c r="BB30" s="175"/>
    </row>
    <row r="31" spans="1:54" ht="18" customHeight="1" thickBot="1">
      <c r="A31" s="323" t="s">
        <v>121</v>
      </c>
      <c r="B31" s="198"/>
      <c r="C31" s="329" t="s">
        <v>120</v>
      </c>
      <c r="D31" s="25">
        <v>9055.9537083897849</v>
      </c>
      <c r="E31" s="25">
        <v>9423.5164511167604</v>
      </c>
      <c r="F31" s="25">
        <v>10247.853424125329</v>
      </c>
      <c r="G31" s="25">
        <v>11701.558501858512</v>
      </c>
      <c r="H31" s="357">
        <v>40428.88208549039</v>
      </c>
      <c r="I31" s="25">
        <v>11543.100299420676</v>
      </c>
      <c r="J31" s="25">
        <v>11735.177049725131</v>
      </c>
      <c r="K31" s="25">
        <v>12016.042230881809</v>
      </c>
      <c r="L31" s="25">
        <v>13610.438237089544</v>
      </c>
      <c r="M31" s="357">
        <v>48904.757817117163</v>
      </c>
      <c r="N31" s="25">
        <v>13643.034882052894</v>
      </c>
      <c r="O31" s="25">
        <v>13927.115866637698</v>
      </c>
      <c r="P31" s="25">
        <v>14362.419809484378</v>
      </c>
      <c r="Q31" s="25">
        <v>14714.331477508054</v>
      </c>
      <c r="R31" s="357">
        <v>56646.902035683022</v>
      </c>
      <c r="S31" s="25">
        <v>15195.325727940855</v>
      </c>
      <c r="T31" s="25">
        <v>15477.558344469757</v>
      </c>
      <c r="U31" s="25">
        <v>15657.591291208928</v>
      </c>
      <c r="V31" s="25">
        <v>15753.333501548996</v>
      </c>
      <c r="W31" s="357">
        <v>62083.808865168525</v>
      </c>
      <c r="X31" s="25">
        <v>16211.706549202547</v>
      </c>
      <c r="Y31" s="25">
        <v>16577.305014340407</v>
      </c>
      <c r="Z31" s="25">
        <v>16906.669499630189</v>
      </c>
      <c r="AA31" s="25">
        <v>17090.236225249744</v>
      </c>
      <c r="AB31" s="357">
        <v>66785.91728842289</v>
      </c>
      <c r="AC31" s="25">
        <v>16931.177639148824</v>
      </c>
      <c r="AD31" s="25">
        <v>17440.779448054342</v>
      </c>
      <c r="AE31" s="25">
        <v>17593.87800596745</v>
      </c>
      <c r="AF31" s="25">
        <v>17618.204092643435</v>
      </c>
      <c r="AG31" s="357">
        <v>69584.03918581405</v>
      </c>
      <c r="AH31" s="25">
        <v>16259.291492098784</v>
      </c>
      <c r="AI31" s="25">
        <v>16864.269137576655</v>
      </c>
      <c r="AJ31" s="25">
        <v>16798.079461986512</v>
      </c>
      <c r="AK31" s="25">
        <v>16679.701028229269</v>
      </c>
      <c r="AL31" s="357">
        <v>66601.341119891222</v>
      </c>
      <c r="AM31" s="25">
        <v>17180.115733871964</v>
      </c>
      <c r="AN31" s="25">
        <v>17638.614599651319</v>
      </c>
      <c r="AO31" s="25">
        <v>18108.031673177698</v>
      </c>
      <c r="AP31" s="25">
        <v>18016.873280744396</v>
      </c>
      <c r="AQ31" s="357">
        <v>70943.635287445388</v>
      </c>
      <c r="AR31" s="25">
        <v>18982.2701742385</v>
      </c>
      <c r="AS31" s="25">
        <v>19867.089663217841</v>
      </c>
      <c r="AT31" s="25">
        <v>19786.459027833924</v>
      </c>
      <c r="AU31" s="25">
        <v>19423.762956515475</v>
      </c>
      <c r="AV31" s="357">
        <v>78059.581821805739</v>
      </c>
      <c r="AW31" s="25">
        <v>20748.849349134867</v>
      </c>
      <c r="AX31" s="25">
        <v>21103.073713925984</v>
      </c>
      <c r="AY31" s="25"/>
      <c r="AZ31" s="25"/>
      <c r="BA31" s="357">
        <f>SUM(AW31:AZ31)</f>
        <v>41851.923063060851</v>
      </c>
    </row>
    <row r="32" spans="1:54">
      <c r="A32" s="27" t="s">
        <v>123</v>
      </c>
      <c r="B32" s="30"/>
      <c r="C32" s="26" t="s">
        <v>122</v>
      </c>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Q32" s="24"/>
      <c r="AW32" s="24"/>
      <c r="AX32" s="24"/>
      <c r="AY32" s="24"/>
      <c r="AZ32" s="24"/>
      <c r="BA32" s="24"/>
    </row>
    <row r="33" spans="1:53">
      <c r="A33" s="28" t="s">
        <v>125</v>
      </c>
      <c r="B33" s="30"/>
      <c r="C33" s="26" t="s">
        <v>124</v>
      </c>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row>
    <row r="34" spans="1:53">
      <c r="A34" s="28" t="s">
        <v>127</v>
      </c>
      <c r="B34" s="30"/>
      <c r="C34" s="26" t="s">
        <v>126</v>
      </c>
      <c r="AM34" s="162"/>
      <c r="AN34" s="162"/>
      <c r="AO34" s="162"/>
      <c r="AP34" s="162"/>
      <c r="AQ34" s="162"/>
      <c r="AR34" s="162"/>
      <c r="AS34" s="162"/>
      <c r="AT34" s="162"/>
      <c r="AU34" s="162"/>
      <c r="AV34" s="162"/>
      <c r="AW34" s="24"/>
      <c r="AX34" s="24"/>
      <c r="AY34" s="24"/>
      <c r="AZ34" s="24"/>
      <c r="BA34" s="24"/>
    </row>
    <row r="35" spans="1:53" ht="33.75">
      <c r="A35" s="28" t="s">
        <v>129</v>
      </c>
      <c r="B35" s="30"/>
      <c r="C35" s="29" t="s">
        <v>128</v>
      </c>
      <c r="AM35" s="162"/>
      <c r="AN35" s="162"/>
      <c r="AO35" s="162"/>
      <c r="AP35" s="162"/>
      <c r="AQ35" s="162"/>
      <c r="AR35" s="162"/>
      <c r="AS35" s="162"/>
      <c r="AT35" s="162"/>
      <c r="AU35" s="162"/>
      <c r="AV35" s="162"/>
      <c r="AW35" s="24"/>
      <c r="AX35" s="24"/>
      <c r="AY35" s="24"/>
      <c r="AZ35" s="24"/>
      <c r="BA35" s="24"/>
    </row>
    <row r="36" spans="1:53" ht="45.75" thickBot="1">
      <c r="A36" s="629" t="s">
        <v>738</v>
      </c>
      <c r="B36" s="639" t="str">
        <f>B4</f>
        <v>Table (4)</v>
      </c>
      <c r="C36" s="270" t="s">
        <v>764</v>
      </c>
    </row>
    <row r="37" spans="1:53" s="3" customFormat="1" ht="27" customHeight="1">
      <c r="A37" s="796" t="s">
        <v>4</v>
      </c>
      <c r="B37" s="798" t="s">
        <v>103</v>
      </c>
      <c r="C37" s="800" t="s">
        <v>1</v>
      </c>
      <c r="D37" s="792" t="s">
        <v>735</v>
      </c>
      <c r="E37" s="793"/>
      <c r="F37" s="793"/>
      <c r="G37" s="793"/>
      <c r="H37" s="794" t="s">
        <v>104</v>
      </c>
      <c r="I37" s="792" t="s">
        <v>726</v>
      </c>
      <c r="J37" s="793"/>
      <c r="K37" s="793"/>
      <c r="L37" s="793"/>
      <c r="M37" s="794" t="s">
        <v>105</v>
      </c>
      <c r="N37" s="792" t="s">
        <v>727</v>
      </c>
      <c r="O37" s="793"/>
      <c r="P37" s="793"/>
      <c r="Q37" s="793"/>
      <c r="R37" s="664" t="s">
        <v>106</v>
      </c>
      <c r="S37" s="792" t="s">
        <v>728</v>
      </c>
      <c r="T37" s="793"/>
      <c r="U37" s="793"/>
      <c r="V37" s="793"/>
      <c r="W37" s="664" t="s">
        <v>107</v>
      </c>
      <c r="X37" s="792" t="s">
        <v>729</v>
      </c>
      <c r="Y37" s="793"/>
      <c r="Z37" s="793"/>
      <c r="AA37" s="793"/>
      <c r="AB37" s="664" t="s">
        <v>108</v>
      </c>
      <c r="AC37" s="792" t="s">
        <v>730</v>
      </c>
      <c r="AD37" s="793"/>
      <c r="AE37" s="793"/>
      <c r="AF37" s="793"/>
      <c r="AG37" s="664" t="s">
        <v>109</v>
      </c>
      <c r="AH37" s="792" t="s">
        <v>731</v>
      </c>
      <c r="AI37" s="793"/>
      <c r="AJ37" s="793"/>
      <c r="AK37" s="793"/>
      <c r="AL37" s="664" t="s">
        <v>448</v>
      </c>
      <c r="AM37" s="792" t="s">
        <v>732</v>
      </c>
      <c r="AN37" s="793"/>
      <c r="AO37" s="793"/>
      <c r="AP37" s="793"/>
      <c r="AQ37" s="664" t="s">
        <v>449</v>
      </c>
      <c r="AR37" s="792" t="s">
        <v>733</v>
      </c>
      <c r="AS37" s="793"/>
      <c r="AT37" s="793"/>
      <c r="AU37" s="793"/>
      <c r="AV37" s="664" t="s">
        <v>450</v>
      </c>
      <c r="AW37" s="792" t="s">
        <v>734</v>
      </c>
      <c r="AX37" s="793"/>
      <c r="AY37" s="793"/>
      <c r="AZ37" s="793"/>
      <c r="BA37" s="664" t="s">
        <v>439</v>
      </c>
    </row>
    <row r="38" spans="1:53" s="3" customFormat="1" ht="15.75" thickBot="1">
      <c r="A38" s="797"/>
      <c r="B38" s="799"/>
      <c r="C38" s="801"/>
      <c r="D38" s="347">
        <v>1</v>
      </c>
      <c r="E38" s="346">
        <v>2</v>
      </c>
      <c r="F38" s="346">
        <v>3</v>
      </c>
      <c r="G38" s="346">
        <v>4</v>
      </c>
      <c r="H38" s="795"/>
      <c r="I38" s="347">
        <v>1</v>
      </c>
      <c r="J38" s="346">
        <v>2</v>
      </c>
      <c r="K38" s="346">
        <v>3</v>
      </c>
      <c r="L38" s="346">
        <v>4</v>
      </c>
      <c r="M38" s="795"/>
      <c r="N38" s="347">
        <v>1</v>
      </c>
      <c r="O38" s="346">
        <v>2</v>
      </c>
      <c r="P38" s="346">
        <v>3</v>
      </c>
      <c r="Q38" s="346">
        <v>4</v>
      </c>
      <c r="R38" s="665"/>
      <c r="S38" s="347">
        <v>1</v>
      </c>
      <c r="T38" s="346">
        <v>2</v>
      </c>
      <c r="U38" s="346">
        <v>3</v>
      </c>
      <c r="V38" s="346">
        <v>4</v>
      </c>
      <c r="W38" s="665"/>
      <c r="X38" s="347">
        <v>1</v>
      </c>
      <c r="Y38" s="346">
        <v>2</v>
      </c>
      <c r="Z38" s="346">
        <v>3</v>
      </c>
      <c r="AA38" s="346">
        <v>4</v>
      </c>
      <c r="AB38" s="665"/>
      <c r="AC38" s="347">
        <v>1</v>
      </c>
      <c r="AD38" s="346">
        <v>2</v>
      </c>
      <c r="AE38" s="346">
        <v>3</v>
      </c>
      <c r="AF38" s="346">
        <v>4</v>
      </c>
      <c r="AG38" s="665"/>
      <c r="AH38" s="347">
        <v>1</v>
      </c>
      <c r="AI38" s="346">
        <v>2</v>
      </c>
      <c r="AJ38" s="346">
        <v>3</v>
      </c>
      <c r="AK38" s="346">
        <v>4</v>
      </c>
      <c r="AL38" s="665"/>
      <c r="AM38" s="347">
        <v>1</v>
      </c>
      <c r="AN38" s="346">
        <v>2</v>
      </c>
      <c r="AO38" s="346">
        <v>3</v>
      </c>
      <c r="AP38" s="346">
        <v>4</v>
      </c>
      <c r="AQ38" s="665"/>
      <c r="AR38" s="347">
        <v>1</v>
      </c>
      <c r="AS38" s="346">
        <v>2</v>
      </c>
      <c r="AT38" s="346">
        <v>3</v>
      </c>
      <c r="AU38" s="346">
        <v>4</v>
      </c>
      <c r="AV38" s="665"/>
      <c r="AW38" s="347">
        <v>1</v>
      </c>
      <c r="AX38" s="346">
        <v>2</v>
      </c>
      <c r="AY38" s="346">
        <v>3</v>
      </c>
      <c r="AZ38" s="346">
        <v>4</v>
      </c>
      <c r="BA38" s="665"/>
    </row>
    <row r="39" spans="1:53" s="1" customFormat="1">
      <c r="A39" s="317" t="s">
        <v>10</v>
      </c>
      <c r="B39" s="189" t="s">
        <v>8</v>
      </c>
      <c r="C39" s="324" t="s">
        <v>9</v>
      </c>
      <c r="D39" s="542"/>
      <c r="E39" s="543"/>
      <c r="F39" s="543"/>
      <c r="G39" s="543"/>
      <c r="H39" s="544"/>
      <c r="I39" s="542">
        <f t="shared" ref="I39:I58" si="2">I7/D7*100-100</f>
        <v>4.6502865425133848</v>
      </c>
      <c r="J39" s="543">
        <f t="shared" ref="J39:J58" si="3">J7/E7*100-100</f>
        <v>8.9784067218217274</v>
      </c>
      <c r="K39" s="543">
        <f t="shared" ref="K39:K58" si="4">K7/F7*100-100</f>
        <v>10.406535133224452</v>
      </c>
      <c r="L39" s="543">
        <f t="shared" ref="L39:L58" si="5">L7/G7*100-100</f>
        <v>10.432024460259726</v>
      </c>
      <c r="M39" s="544">
        <f t="shared" ref="M39:M58" si="6">M7/H7*100-100</f>
        <v>8.5818208780685978</v>
      </c>
      <c r="N39" s="542">
        <f t="shared" ref="N39:N58" si="7">N7/I7*100-100</f>
        <v>5.6596266478099295</v>
      </c>
      <c r="O39" s="543">
        <f t="shared" ref="O39:O58" si="8">O7/J7*100-100</f>
        <v>6.3978367382246262</v>
      </c>
      <c r="P39" s="543">
        <f t="shared" ref="P39:P58" si="9">P7/K7*100-100</f>
        <v>9.329477602573192</v>
      </c>
      <c r="Q39" s="543">
        <f t="shared" ref="Q39:Q58" si="10">Q7/L7*100-100</f>
        <v>12.204338007680022</v>
      </c>
      <c r="R39" s="544">
        <f t="shared" ref="R39:R58" si="11">R7/M7*100-100</f>
        <v>8.4286370973613742</v>
      </c>
      <c r="S39" s="542">
        <f t="shared" ref="S39:S58" si="12">S7/N7*100-100</f>
        <v>23.797184425458624</v>
      </c>
      <c r="T39" s="543">
        <f t="shared" ref="T39:T58" si="13">T7/O7*100-100</f>
        <v>28.340795216081631</v>
      </c>
      <c r="U39" s="543">
        <f t="shared" ref="U39:U58" si="14">U7/P7*100-100</f>
        <v>29.445355121018423</v>
      </c>
      <c r="V39" s="543">
        <f t="shared" ref="V39:V58" si="15">V7/Q7*100-100</f>
        <v>24.947051273355015</v>
      </c>
      <c r="W39" s="544">
        <f t="shared" ref="W39:W58" si="16">W7/R7*100-100</f>
        <v>26.624525315374186</v>
      </c>
      <c r="X39" s="542">
        <f t="shared" ref="X39:X58" si="17">X7/S7*100-100</f>
        <v>14.093021785473354</v>
      </c>
      <c r="Y39" s="543">
        <f t="shared" ref="Y39:Y58" si="18">Y7/T7*100-100</f>
        <v>8.8502689190889328</v>
      </c>
      <c r="Z39" s="543">
        <f t="shared" ref="Z39:Z58" si="19">Z7/U7*100-100</f>
        <v>5.7583344416825639</v>
      </c>
      <c r="AA39" s="543">
        <f t="shared" ref="AA39:AA58" si="20">AA7/V7*100-100</f>
        <v>3.8242209834967014</v>
      </c>
      <c r="AB39" s="544">
        <f t="shared" ref="AB39:AB58" si="21">AB7/W7*100-100</f>
        <v>7.9816677891362673</v>
      </c>
      <c r="AC39" s="542">
        <f t="shared" ref="AC39:AC58" si="22">AC7/X7*100-100</f>
        <v>7.5285387055344302</v>
      </c>
      <c r="AD39" s="543">
        <f t="shared" ref="AD39:AD58" si="23">AD7/Y7*100-100</f>
        <v>8.1294835506417655</v>
      </c>
      <c r="AE39" s="543">
        <f t="shared" ref="AE39:AE58" si="24">AE7/Z7*100-100</f>
        <v>7.8214489307496251</v>
      </c>
      <c r="AF39" s="543">
        <f t="shared" ref="AF39:AF58" si="25">AF7/AA7*100-100</f>
        <v>4.2477986126905733</v>
      </c>
      <c r="AG39" s="544">
        <f t="shared" ref="AG39:AG58" si="26">AG7/AB7*100-100</f>
        <v>6.9283155854908074</v>
      </c>
      <c r="AH39" s="542">
        <f t="shared" ref="AH39:AH58" si="27">AH7/AC7*100-100</f>
        <v>14.85322848254313</v>
      </c>
      <c r="AI39" s="543">
        <f t="shared" ref="AI39:AI58" si="28">AI7/AD7*100-100</f>
        <v>19.61210619320444</v>
      </c>
      <c r="AJ39" s="543">
        <f t="shared" ref="AJ39:AJ58" si="29">AJ7/AE7*100-100</f>
        <v>25.895611391489211</v>
      </c>
      <c r="AK39" s="543">
        <f t="shared" ref="AK39:AK58" si="30">AK7/AF7*100-100</f>
        <v>35.907872447236286</v>
      </c>
      <c r="AL39" s="544">
        <f t="shared" ref="AL39:AL58" si="31">AL7/AG7*100-100</f>
        <v>23.99817353161427</v>
      </c>
      <c r="AM39" s="542">
        <f t="shared" ref="AM39:AM58" si="32">AM7/AH7*100-100</f>
        <v>28.966437300447467</v>
      </c>
      <c r="AN39" s="543">
        <f t="shared" ref="AN39:AN58" si="33">AN7/AI7*100-100</f>
        <v>19.721380669211825</v>
      </c>
      <c r="AO39" s="543">
        <f t="shared" ref="AO39:AO58" si="34">AO7/AJ7*100-100</f>
        <v>8.2824609694172011</v>
      </c>
      <c r="AP39" s="543">
        <f t="shared" ref="AP39:AP58" si="35">AP7/AK7*100-100</f>
        <v>7.5669174606540821</v>
      </c>
      <c r="AQ39" s="544">
        <f t="shared" ref="AQ39:AQ58" si="36">AQ7/AL7*100-100</f>
        <v>15.665950299132419</v>
      </c>
      <c r="AR39" s="542">
        <f t="shared" ref="AR39:AR58" si="37">AR7/AM7*100-100</f>
        <v>1.8557392129795431</v>
      </c>
      <c r="AS39" s="543">
        <f t="shared" ref="AS39:AS58" si="38">AS7/AN7*100-100</f>
        <v>0.26052190746079873</v>
      </c>
      <c r="AT39" s="543">
        <f t="shared" ref="AT39:AT58" si="39">AT7/AO7*100-100</f>
        <v>2.9684051201879669</v>
      </c>
      <c r="AU39" s="543">
        <f t="shared" ref="AU39:AU58" si="40">AU7/AP7*100-100</f>
        <v>-0.68755488059291281</v>
      </c>
      <c r="AV39" s="544">
        <f t="shared" ref="AV39:AV58" si="41">AV7/AQ7*100-100</f>
        <v>1.0886375299073165</v>
      </c>
      <c r="AW39" s="542">
        <f t="shared" ref="AW39:AX58" si="42">AW7/AR7*100-100</f>
        <v>1.9196658349632543</v>
      </c>
      <c r="AX39" s="705">
        <f t="shared" si="42"/>
        <v>7.0234637747485209</v>
      </c>
      <c r="AY39" s="8"/>
      <c r="AZ39" s="8"/>
      <c r="BA39" s="351"/>
    </row>
    <row r="40" spans="1:53" s="1" customFormat="1">
      <c r="A40" s="317" t="s">
        <v>14</v>
      </c>
      <c r="B40" s="189" t="s">
        <v>12</v>
      </c>
      <c r="C40" s="324" t="s">
        <v>13</v>
      </c>
      <c r="D40" s="542"/>
      <c r="E40" s="543"/>
      <c r="F40" s="543"/>
      <c r="G40" s="543"/>
      <c r="H40" s="544"/>
      <c r="I40" s="542">
        <f t="shared" si="2"/>
        <v>29.135954554207842</v>
      </c>
      <c r="J40" s="543">
        <f t="shared" si="3"/>
        <v>6.9808997618871871</v>
      </c>
      <c r="K40" s="543">
        <f t="shared" si="4"/>
        <v>1.6585233741289329</v>
      </c>
      <c r="L40" s="543">
        <f t="shared" si="5"/>
        <v>4.5989934970996416</v>
      </c>
      <c r="M40" s="544">
        <f t="shared" si="6"/>
        <v>9.8739492821890167</v>
      </c>
      <c r="N40" s="542">
        <f t="shared" si="7"/>
        <v>4.587641442457155</v>
      </c>
      <c r="O40" s="543">
        <f t="shared" si="8"/>
        <v>-0.73884864924788474</v>
      </c>
      <c r="P40" s="543">
        <f t="shared" si="9"/>
        <v>2.7391053742682061</v>
      </c>
      <c r="Q40" s="543">
        <f t="shared" si="10"/>
        <v>1.7208315160660561</v>
      </c>
      <c r="R40" s="544">
        <f t="shared" si="11"/>
        <v>2.1113999651943658</v>
      </c>
      <c r="S40" s="542">
        <f t="shared" si="12"/>
        <v>2.6486926548374043</v>
      </c>
      <c r="T40" s="543">
        <f t="shared" si="13"/>
        <v>5.8051934044391089</v>
      </c>
      <c r="U40" s="543">
        <f t="shared" si="14"/>
        <v>-1.2223881541303427</v>
      </c>
      <c r="V40" s="543">
        <f t="shared" si="15"/>
        <v>-16.136609610616631</v>
      </c>
      <c r="W40" s="544">
        <f t="shared" si="16"/>
        <v>-2.1935865680739965</v>
      </c>
      <c r="X40" s="542">
        <f t="shared" si="17"/>
        <v>-42.957342494689001</v>
      </c>
      <c r="Y40" s="543">
        <f t="shared" si="18"/>
        <v>-42.833170542202922</v>
      </c>
      <c r="Z40" s="543">
        <f t="shared" si="19"/>
        <v>-45.861738244354711</v>
      </c>
      <c r="AA40" s="543">
        <f t="shared" si="20"/>
        <v>-44.273666393902445</v>
      </c>
      <c r="AB40" s="544">
        <f t="shared" si="21"/>
        <v>-43.925138465438593</v>
      </c>
      <c r="AC40" s="542">
        <f t="shared" si="22"/>
        <v>-41.20459540592234</v>
      </c>
      <c r="AD40" s="543">
        <f t="shared" si="23"/>
        <v>-32.284874753997798</v>
      </c>
      <c r="AE40" s="543">
        <f t="shared" si="24"/>
        <v>-19.737019181653309</v>
      </c>
      <c r="AF40" s="543">
        <f t="shared" si="25"/>
        <v>-3.7717571645403183</v>
      </c>
      <c r="AG40" s="544">
        <f t="shared" si="26"/>
        <v>-25.813174600406029</v>
      </c>
      <c r="AH40" s="542">
        <f t="shared" si="27"/>
        <v>33.800413844963487</v>
      </c>
      <c r="AI40" s="543">
        <f t="shared" si="28"/>
        <v>18.184445283441335</v>
      </c>
      <c r="AJ40" s="543">
        <f t="shared" si="29"/>
        <v>14.074785493705647</v>
      </c>
      <c r="AK40" s="543">
        <f t="shared" si="30"/>
        <v>21.65800111404188</v>
      </c>
      <c r="AL40" s="544">
        <f t="shared" si="31"/>
        <v>21.600729172562083</v>
      </c>
      <c r="AM40" s="542">
        <f t="shared" si="32"/>
        <v>20.308967542699548</v>
      </c>
      <c r="AN40" s="543">
        <f t="shared" si="33"/>
        <v>34.684595701237726</v>
      </c>
      <c r="AO40" s="543">
        <f t="shared" si="34"/>
        <v>44.15113618589902</v>
      </c>
      <c r="AP40" s="543">
        <f t="shared" si="35"/>
        <v>24.002636041313011</v>
      </c>
      <c r="AQ40" s="544">
        <f t="shared" si="36"/>
        <v>30.486911542664302</v>
      </c>
      <c r="AR40" s="542">
        <f t="shared" si="37"/>
        <v>2.7927798263743853</v>
      </c>
      <c r="AS40" s="543">
        <f t="shared" si="38"/>
        <v>-9.5009649859237868</v>
      </c>
      <c r="AT40" s="543">
        <f t="shared" si="39"/>
        <v>-18.947877553966748</v>
      </c>
      <c r="AU40" s="543">
        <f t="shared" si="40"/>
        <v>-18.976902304073491</v>
      </c>
      <c r="AV40" s="544">
        <f t="shared" si="41"/>
        <v>-11.681512963576452</v>
      </c>
      <c r="AW40" s="542">
        <f>AW8/AR8*100-100</f>
        <v>-15.527741877478647</v>
      </c>
      <c r="AX40" s="702">
        <f t="shared" si="42"/>
        <v>-50.219285660481454</v>
      </c>
      <c r="AY40" s="8"/>
      <c r="AZ40" s="8"/>
      <c r="BA40" s="351"/>
    </row>
    <row r="41" spans="1:53" s="1" customFormat="1">
      <c r="A41" s="9" t="s">
        <v>18</v>
      </c>
      <c r="B41" s="190" t="s">
        <v>16</v>
      </c>
      <c r="C41" s="325" t="s">
        <v>17</v>
      </c>
      <c r="D41" s="540"/>
      <c r="E41" s="541"/>
      <c r="F41" s="541"/>
      <c r="G41" s="541"/>
      <c r="H41" s="544"/>
      <c r="I41" s="540">
        <f t="shared" si="2"/>
        <v>28.667693088244846</v>
      </c>
      <c r="J41" s="541">
        <f t="shared" si="3"/>
        <v>16.367539867223527</v>
      </c>
      <c r="K41" s="541">
        <f t="shared" si="4"/>
        <v>20.684349397570088</v>
      </c>
      <c r="L41" s="541">
        <f t="shared" si="5"/>
        <v>30.792180114216848</v>
      </c>
      <c r="M41" s="544">
        <f t="shared" si="6"/>
        <v>23.848858031165349</v>
      </c>
      <c r="N41" s="540">
        <f t="shared" si="7"/>
        <v>10.867026209256082</v>
      </c>
      <c r="O41" s="541">
        <f t="shared" si="8"/>
        <v>2.9605258315608154</v>
      </c>
      <c r="P41" s="541">
        <f t="shared" si="9"/>
        <v>1.5049665818504394</v>
      </c>
      <c r="Q41" s="541">
        <f t="shared" si="10"/>
        <v>-1.9009245735123557</v>
      </c>
      <c r="R41" s="544">
        <f t="shared" si="11"/>
        <v>3.1418815766115671</v>
      </c>
      <c r="S41" s="540">
        <f t="shared" si="12"/>
        <v>-0.6139731114976712</v>
      </c>
      <c r="T41" s="541">
        <f t="shared" si="13"/>
        <v>5.9620507080693841</v>
      </c>
      <c r="U41" s="541">
        <f t="shared" si="14"/>
        <v>11.804118719795142</v>
      </c>
      <c r="V41" s="541">
        <f t="shared" si="15"/>
        <v>-4.4760874643555724</v>
      </c>
      <c r="W41" s="544">
        <f t="shared" si="16"/>
        <v>3.1334913673835416</v>
      </c>
      <c r="X41" s="540">
        <f t="shared" si="17"/>
        <v>-29.307718009865852</v>
      </c>
      <c r="Y41" s="541">
        <f t="shared" si="18"/>
        <v>-29.193295342096903</v>
      </c>
      <c r="Z41" s="541">
        <f t="shared" si="19"/>
        <v>-33.91048141519785</v>
      </c>
      <c r="AA41" s="541">
        <f t="shared" si="20"/>
        <v>-31.642298743158548</v>
      </c>
      <c r="AB41" s="544">
        <f t="shared" si="21"/>
        <v>-31.056448184452023</v>
      </c>
      <c r="AC41" s="540">
        <f t="shared" si="22"/>
        <v>-18.855641460952924</v>
      </c>
      <c r="AD41" s="541">
        <f t="shared" si="23"/>
        <v>-17.751470302075106</v>
      </c>
      <c r="AE41" s="541">
        <f t="shared" si="24"/>
        <v>-8.8358203353574538</v>
      </c>
      <c r="AF41" s="541">
        <f t="shared" si="25"/>
        <v>3.5103784298144518</v>
      </c>
      <c r="AG41" s="544">
        <f t="shared" si="26"/>
        <v>-10.811570826224894</v>
      </c>
      <c r="AH41" s="540">
        <f t="shared" si="27"/>
        <v>1.5937743747685147</v>
      </c>
      <c r="AI41" s="541">
        <f t="shared" si="28"/>
        <v>-7.7301003654302747</v>
      </c>
      <c r="AJ41" s="541">
        <f t="shared" si="29"/>
        <v>2.4759519771119187</v>
      </c>
      <c r="AK41" s="541">
        <f t="shared" si="30"/>
        <v>6.2637840118682249</v>
      </c>
      <c r="AL41" s="544">
        <f t="shared" si="31"/>
        <v>0.80071073043954755</v>
      </c>
      <c r="AM41" s="540">
        <f t="shared" si="32"/>
        <v>20.169099672230374</v>
      </c>
      <c r="AN41" s="541">
        <f t="shared" si="33"/>
        <v>32.962707784669476</v>
      </c>
      <c r="AO41" s="541">
        <f t="shared" si="34"/>
        <v>12.919601135198718</v>
      </c>
      <c r="AP41" s="541">
        <f t="shared" si="35"/>
        <v>3.9141666908716388</v>
      </c>
      <c r="AQ41" s="544">
        <f t="shared" si="36"/>
        <v>16.49313187841814</v>
      </c>
      <c r="AR41" s="540">
        <f t="shared" si="37"/>
        <v>-6.2341506201291708</v>
      </c>
      <c r="AS41" s="541">
        <f t="shared" si="38"/>
        <v>-11.334316167110458</v>
      </c>
      <c r="AT41" s="541">
        <f t="shared" si="39"/>
        <v>-8.6375880988814657</v>
      </c>
      <c r="AU41" s="541">
        <f t="shared" si="40"/>
        <v>-10.590974714673649</v>
      </c>
      <c r="AV41" s="544">
        <f t="shared" si="41"/>
        <v>-9.2594029076632296</v>
      </c>
      <c r="AW41" s="540">
        <f t="shared" si="42"/>
        <v>-8.5797931597926151</v>
      </c>
      <c r="AX41" s="705">
        <f t="shared" si="42"/>
        <v>-34.87548145329437</v>
      </c>
      <c r="AY41" s="11"/>
      <c r="AZ41" s="11"/>
      <c r="BA41" s="351"/>
    </row>
    <row r="42" spans="1:53" s="1" customFormat="1" ht="45">
      <c r="A42" s="9" t="s">
        <v>88</v>
      </c>
      <c r="B42" s="190" t="s">
        <v>20</v>
      </c>
      <c r="C42" s="325" t="s">
        <v>21</v>
      </c>
      <c r="D42" s="540"/>
      <c r="E42" s="541"/>
      <c r="F42" s="541"/>
      <c r="G42" s="541"/>
      <c r="H42" s="544"/>
      <c r="I42" s="540">
        <f t="shared" si="2"/>
        <v>37.460388633504522</v>
      </c>
      <c r="J42" s="541">
        <f t="shared" si="3"/>
        <v>56.289394255951748</v>
      </c>
      <c r="K42" s="541">
        <f t="shared" si="4"/>
        <v>57.998169621788094</v>
      </c>
      <c r="L42" s="541">
        <f t="shared" si="5"/>
        <v>53.488756794612044</v>
      </c>
      <c r="M42" s="544">
        <f t="shared" si="6"/>
        <v>52.812225403028549</v>
      </c>
      <c r="N42" s="540">
        <f t="shared" si="7"/>
        <v>55.3909519952891</v>
      </c>
      <c r="O42" s="541">
        <f t="shared" si="8"/>
        <v>23.870702135045789</v>
      </c>
      <c r="P42" s="541">
        <f t="shared" si="9"/>
        <v>22.77354438120804</v>
      </c>
      <c r="Q42" s="541">
        <f t="shared" si="10"/>
        <v>5.6367185835838711</v>
      </c>
      <c r="R42" s="544">
        <f t="shared" si="11"/>
        <v>23.241992386555197</v>
      </c>
      <c r="S42" s="540">
        <f t="shared" si="12"/>
        <v>8.9531801935059008</v>
      </c>
      <c r="T42" s="541">
        <f t="shared" si="13"/>
        <v>10.670099691733355</v>
      </c>
      <c r="U42" s="541">
        <f t="shared" si="14"/>
        <v>9.8455816227461099</v>
      </c>
      <c r="V42" s="541">
        <f t="shared" si="15"/>
        <v>9.8079408372692143</v>
      </c>
      <c r="W42" s="544">
        <f t="shared" si="16"/>
        <v>9.8797208806331298</v>
      </c>
      <c r="X42" s="540">
        <f t="shared" si="17"/>
        <v>11.192163813729024</v>
      </c>
      <c r="Y42" s="541">
        <f t="shared" si="18"/>
        <v>14.259244747785729</v>
      </c>
      <c r="Z42" s="541">
        <f t="shared" si="19"/>
        <v>18.42521256291063</v>
      </c>
      <c r="AA42" s="541">
        <f t="shared" si="20"/>
        <v>35.542479409020387</v>
      </c>
      <c r="AB42" s="544">
        <f t="shared" si="21"/>
        <v>20.058451417228923</v>
      </c>
      <c r="AC42" s="540">
        <f t="shared" si="22"/>
        <v>59.157660200766571</v>
      </c>
      <c r="AD42" s="541">
        <f t="shared" si="23"/>
        <v>55.956278654446578</v>
      </c>
      <c r="AE42" s="541">
        <f t="shared" si="24"/>
        <v>57.593143544210847</v>
      </c>
      <c r="AF42" s="541">
        <f t="shared" si="25"/>
        <v>35.153085628991249</v>
      </c>
      <c r="AG42" s="544">
        <f t="shared" si="26"/>
        <v>51.374127195109139</v>
      </c>
      <c r="AH42" s="540">
        <f t="shared" si="27"/>
        <v>23.299118692787573</v>
      </c>
      <c r="AI42" s="541">
        <f t="shared" si="28"/>
        <v>17.09945302096007</v>
      </c>
      <c r="AJ42" s="541">
        <f t="shared" si="29"/>
        <v>10.55972330833572</v>
      </c>
      <c r="AK42" s="541">
        <f t="shared" si="30"/>
        <v>5.8216707884837433</v>
      </c>
      <c r="AL42" s="544">
        <f t="shared" si="31"/>
        <v>13.471465326359279</v>
      </c>
      <c r="AM42" s="540">
        <f t="shared" si="32"/>
        <v>-10.933070857789289</v>
      </c>
      <c r="AN42" s="541">
        <f t="shared" si="33"/>
        <v>-25.647788660048349</v>
      </c>
      <c r="AO42" s="541">
        <f t="shared" si="34"/>
        <v>-27.986883753248065</v>
      </c>
      <c r="AP42" s="541">
        <f t="shared" si="35"/>
        <v>-26.813008594222097</v>
      </c>
      <c r="AQ42" s="544">
        <f t="shared" si="36"/>
        <v>-23.648078195335785</v>
      </c>
      <c r="AR42" s="540">
        <f t="shared" si="37"/>
        <v>-5.6263118793379476</v>
      </c>
      <c r="AS42" s="541">
        <f t="shared" si="38"/>
        <v>25.958613914335672</v>
      </c>
      <c r="AT42" s="541">
        <f t="shared" si="39"/>
        <v>22.98941159788393</v>
      </c>
      <c r="AU42" s="541">
        <f t="shared" si="40"/>
        <v>39.615024637313667</v>
      </c>
      <c r="AV42" s="544">
        <f t="shared" si="41"/>
        <v>20.60267907363405</v>
      </c>
      <c r="AW42" s="540">
        <f t="shared" si="42"/>
        <v>28.843876571946822</v>
      </c>
      <c r="AX42" s="705">
        <f t="shared" si="42"/>
        <v>-6.7055037278877592</v>
      </c>
      <c r="AY42" s="11"/>
      <c r="AZ42" s="11"/>
      <c r="BA42" s="351"/>
    </row>
    <row r="43" spans="1:53" s="1" customFormat="1">
      <c r="A43" s="9" t="s">
        <v>24</v>
      </c>
      <c r="B43" s="190" t="s">
        <v>22</v>
      </c>
      <c r="C43" s="325" t="s">
        <v>23</v>
      </c>
      <c r="D43" s="540"/>
      <c r="E43" s="541"/>
      <c r="F43" s="541"/>
      <c r="G43" s="541"/>
      <c r="H43" s="544"/>
      <c r="I43" s="540">
        <f t="shared" si="2"/>
        <v>10.069634581220129</v>
      </c>
      <c r="J43" s="541">
        <f t="shared" si="3"/>
        <v>7.4627811660720624</v>
      </c>
      <c r="K43" s="541">
        <f t="shared" si="4"/>
        <v>7.773072109997841</v>
      </c>
      <c r="L43" s="541">
        <f t="shared" si="5"/>
        <v>8.8400878256412483</v>
      </c>
      <c r="M43" s="544">
        <f t="shared" si="6"/>
        <v>8.5290843635037703</v>
      </c>
      <c r="N43" s="540">
        <f t="shared" si="7"/>
        <v>26.485541642358285</v>
      </c>
      <c r="O43" s="541">
        <f t="shared" si="8"/>
        <v>23.599186856178875</v>
      </c>
      <c r="P43" s="541">
        <f t="shared" si="9"/>
        <v>27.552154374300386</v>
      </c>
      <c r="Q43" s="541">
        <f t="shared" si="10"/>
        <v>30.306626513463925</v>
      </c>
      <c r="R43" s="544">
        <f t="shared" si="11"/>
        <v>27.005414219793593</v>
      </c>
      <c r="S43" s="540">
        <f t="shared" si="12"/>
        <v>27.395099455323546</v>
      </c>
      <c r="T43" s="541">
        <f t="shared" si="13"/>
        <v>27.459400541532759</v>
      </c>
      <c r="U43" s="541">
        <f t="shared" si="14"/>
        <v>28.152189918950995</v>
      </c>
      <c r="V43" s="541">
        <f t="shared" si="15"/>
        <v>26.216987593416135</v>
      </c>
      <c r="W43" s="544">
        <f t="shared" si="16"/>
        <v>27.289865453067378</v>
      </c>
      <c r="X43" s="540">
        <f t="shared" si="17"/>
        <v>19.799363823214563</v>
      </c>
      <c r="Y43" s="541">
        <f t="shared" si="18"/>
        <v>19.598892373614035</v>
      </c>
      <c r="Z43" s="541">
        <f t="shared" si="19"/>
        <v>22.200322116307063</v>
      </c>
      <c r="AA43" s="541">
        <f t="shared" si="20"/>
        <v>23.500257443824452</v>
      </c>
      <c r="AB43" s="544">
        <f t="shared" si="21"/>
        <v>21.311838965513914</v>
      </c>
      <c r="AC43" s="540">
        <f t="shared" si="22"/>
        <v>24.411845761129825</v>
      </c>
      <c r="AD43" s="541">
        <f t="shared" si="23"/>
        <v>27.481513837554147</v>
      </c>
      <c r="AE43" s="541">
        <f t="shared" si="24"/>
        <v>30.33517994712696</v>
      </c>
      <c r="AF43" s="541">
        <f t="shared" si="25"/>
        <v>25.773772000681873</v>
      </c>
      <c r="AG43" s="544">
        <f t="shared" si="26"/>
        <v>26.997410651569325</v>
      </c>
      <c r="AH43" s="540">
        <f t="shared" si="27"/>
        <v>15.343381329615127</v>
      </c>
      <c r="AI43" s="541">
        <f t="shared" si="28"/>
        <v>4.7659925361517566</v>
      </c>
      <c r="AJ43" s="541">
        <f t="shared" si="29"/>
        <v>-6.4977669508462412</v>
      </c>
      <c r="AK43" s="541">
        <f t="shared" si="30"/>
        <v>-2.2822885027031674</v>
      </c>
      <c r="AL43" s="544">
        <f t="shared" si="31"/>
        <v>2.5445519308285895</v>
      </c>
      <c r="AM43" s="540">
        <f t="shared" si="32"/>
        <v>1.2155059073096055</v>
      </c>
      <c r="AN43" s="541">
        <f t="shared" si="33"/>
        <v>6.2049573179907753</v>
      </c>
      <c r="AO43" s="541">
        <f t="shared" si="34"/>
        <v>5.569912148440153</v>
      </c>
      <c r="AP43" s="541">
        <f t="shared" si="35"/>
        <v>5.3746060200095656</v>
      </c>
      <c r="AQ43" s="544">
        <f t="shared" si="36"/>
        <v>4.504079883160145</v>
      </c>
      <c r="AR43" s="540">
        <f t="shared" si="37"/>
        <v>-5.1940045903501613</v>
      </c>
      <c r="AS43" s="541">
        <f t="shared" si="38"/>
        <v>-5.4039653976170001</v>
      </c>
      <c r="AT43" s="541">
        <f t="shared" si="39"/>
        <v>-4.395964772176967</v>
      </c>
      <c r="AU43" s="541">
        <f t="shared" si="40"/>
        <v>-6.3937983311549971</v>
      </c>
      <c r="AV43" s="544">
        <f t="shared" si="41"/>
        <v>-5.3585476485330474</v>
      </c>
      <c r="AW43" s="540">
        <f t="shared" si="42"/>
        <v>-2.3879976665171938</v>
      </c>
      <c r="AX43" s="705">
        <f t="shared" si="42"/>
        <v>-5.0753073382392841</v>
      </c>
      <c r="AY43" s="11"/>
      <c r="AZ43" s="11"/>
      <c r="BA43" s="351"/>
    </row>
    <row r="44" spans="1:53" s="1" customFormat="1" ht="30">
      <c r="A44" s="9" t="s">
        <v>28</v>
      </c>
      <c r="B44" s="190" t="s">
        <v>26</v>
      </c>
      <c r="C44" s="325" t="s">
        <v>27</v>
      </c>
      <c r="D44" s="540"/>
      <c r="E44" s="541"/>
      <c r="F44" s="541"/>
      <c r="G44" s="541"/>
      <c r="H44" s="544"/>
      <c r="I44" s="540">
        <f t="shared" si="2"/>
        <v>8.9232858945039055</v>
      </c>
      <c r="J44" s="541">
        <f t="shared" si="3"/>
        <v>10.337903203564153</v>
      </c>
      <c r="K44" s="541">
        <f t="shared" si="4"/>
        <v>11.977962918023906</v>
      </c>
      <c r="L44" s="541">
        <f t="shared" si="5"/>
        <v>12.606352876591956</v>
      </c>
      <c r="M44" s="544">
        <f t="shared" si="6"/>
        <v>11.102204953348433</v>
      </c>
      <c r="N44" s="540">
        <f t="shared" si="7"/>
        <v>18.337656394704993</v>
      </c>
      <c r="O44" s="541">
        <f t="shared" si="8"/>
        <v>15.966337062701314</v>
      </c>
      <c r="P44" s="541">
        <f t="shared" si="9"/>
        <v>15.712271446964053</v>
      </c>
      <c r="Q44" s="541">
        <f t="shared" si="10"/>
        <v>25.643890527107587</v>
      </c>
      <c r="R44" s="544">
        <f t="shared" si="11"/>
        <v>19.052779468002143</v>
      </c>
      <c r="S44" s="540">
        <f t="shared" si="12"/>
        <v>20.871925934527695</v>
      </c>
      <c r="T44" s="541">
        <f t="shared" si="13"/>
        <v>8.8147434179014681</v>
      </c>
      <c r="U44" s="541">
        <f t="shared" si="14"/>
        <v>10.931525886471775</v>
      </c>
      <c r="V44" s="541">
        <f t="shared" si="15"/>
        <v>9.5891214837235026</v>
      </c>
      <c r="W44" s="544">
        <f t="shared" si="16"/>
        <v>12.158631899366384</v>
      </c>
      <c r="X44" s="540">
        <f t="shared" si="17"/>
        <v>10.918983739851384</v>
      </c>
      <c r="Y44" s="541">
        <f t="shared" si="18"/>
        <v>14.350115773010302</v>
      </c>
      <c r="Z44" s="541">
        <f t="shared" si="19"/>
        <v>5.9911045468415978</v>
      </c>
      <c r="AA44" s="541">
        <f t="shared" si="20"/>
        <v>1.8841291858823013</v>
      </c>
      <c r="AB44" s="544">
        <f t="shared" si="21"/>
        <v>7.7900483163762857</v>
      </c>
      <c r="AC44" s="540">
        <f t="shared" si="22"/>
        <v>-4.8825009252707332</v>
      </c>
      <c r="AD44" s="541">
        <f t="shared" si="23"/>
        <v>-9.688361573605448</v>
      </c>
      <c r="AE44" s="541">
        <f t="shared" si="24"/>
        <v>-10.6592215367899</v>
      </c>
      <c r="AF44" s="541">
        <f t="shared" si="25"/>
        <v>-9.2828719408350082</v>
      </c>
      <c r="AG44" s="544">
        <f t="shared" si="26"/>
        <v>-8.7135119933449516</v>
      </c>
      <c r="AH44" s="540">
        <f t="shared" si="27"/>
        <v>-4.0270027169640628</v>
      </c>
      <c r="AI44" s="541">
        <f t="shared" si="28"/>
        <v>1.0431266787584832</v>
      </c>
      <c r="AJ44" s="541">
        <f t="shared" si="29"/>
        <v>0.5030482626099797</v>
      </c>
      <c r="AK44" s="541">
        <f t="shared" si="30"/>
        <v>5.927382304205679</v>
      </c>
      <c r="AL44" s="544">
        <f t="shared" si="31"/>
        <v>0.96526615386063952</v>
      </c>
      <c r="AM44" s="540">
        <f t="shared" si="32"/>
        <v>4.6921472054502118</v>
      </c>
      <c r="AN44" s="541">
        <f t="shared" si="33"/>
        <v>3.4356147487612816</v>
      </c>
      <c r="AO44" s="541">
        <f t="shared" si="34"/>
        <v>7.2611910745832517</v>
      </c>
      <c r="AP44" s="541">
        <f t="shared" si="35"/>
        <v>4.3666884668171804</v>
      </c>
      <c r="AQ44" s="544">
        <f t="shared" si="36"/>
        <v>4.9744428814941131</v>
      </c>
      <c r="AR44" s="540">
        <f t="shared" si="37"/>
        <v>-2.2209639487869026E-2</v>
      </c>
      <c r="AS44" s="541">
        <f t="shared" si="38"/>
        <v>0.87365798993090493</v>
      </c>
      <c r="AT44" s="541">
        <f t="shared" si="39"/>
        <v>0.59129381745542275</v>
      </c>
      <c r="AU44" s="541">
        <f t="shared" si="40"/>
        <v>0.83246356572767866</v>
      </c>
      <c r="AV44" s="544">
        <f t="shared" si="41"/>
        <v>0.58076650476614589</v>
      </c>
      <c r="AW44" s="540">
        <f t="shared" si="42"/>
        <v>-3.6946672545925878</v>
      </c>
      <c r="AX44" s="705">
        <f t="shared" si="42"/>
        <v>-34.84510701305814</v>
      </c>
      <c r="AY44" s="11"/>
      <c r="AZ44" s="11"/>
      <c r="BA44" s="351"/>
    </row>
    <row r="45" spans="1:53" s="1" customFormat="1">
      <c r="A45" s="9" t="s">
        <v>32</v>
      </c>
      <c r="B45" s="190" t="s">
        <v>30</v>
      </c>
      <c r="C45" s="325" t="s">
        <v>31</v>
      </c>
      <c r="D45" s="540"/>
      <c r="E45" s="541"/>
      <c r="F45" s="541"/>
      <c r="G45" s="541"/>
      <c r="H45" s="544"/>
      <c r="I45" s="540">
        <f t="shared" si="2"/>
        <v>2.0509272410376411</v>
      </c>
      <c r="J45" s="541">
        <f t="shared" si="3"/>
        <v>4.2672421429929273</v>
      </c>
      <c r="K45" s="541">
        <f t="shared" si="4"/>
        <v>0.47931431697875837</v>
      </c>
      <c r="L45" s="541">
        <f t="shared" si="5"/>
        <v>2.7412041988651907</v>
      </c>
      <c r="M45" s="544">
        <f t="shared" si="6"/>
        <v>2.2907484373890128</v>
      </c>
      <c r="N45" s="540">
        <f t="shared" si="7"/>
        <v>2.1593553739771068</v>
      </c>
      <c r="O45" s="541">
        <f t="shared" si="8"/>
        <v>8.6132751904178804</v>
      </c>
      <c r="P45" s="541">
        <f t="shared" si="9"/>
        <v>7.4877447945880249E-2</v>
      </c>
      <c r="Q45" s="541">
        <f t="shared" si="10"/>
        <v>2.5146807234367969</v>
      </c>
      <c r="R45" s="544">
        <f t="shared" si="11"/>
        <v>3.148474085688008</v>
      </c>
      <c r="S45" s="540">
        <f t="shared" si="12"/>
        <v>7.3093266800949692</v>
      </c>
      <c r="T45" s="541">
        <f t="shared" si="13"/>
        <v>9.0147186093288951</v>
      </c>
      <c r="U45" s="541">
        <f t="shared" si="14"/>
        <v>6.7375565573463803</v>
      </c>
      <c r="V45" s="541">
        <f t="shared" si="15"/>
        <v>8.0752769024272908</v>
      </c>
      <c r="W45" s="544">
        <f t="shared" si="16"/>
        <v>7.7604119314406148</v>
      </c>
      <c r="X45" s="540">
        <f t="shared" si="17"/>
        <v>25.824121758168417</v>
      </c>
      <c r="Y45" s="541">
        <f t="shared" si="18"/>
        <v>34.480450225180704</v>
      </c>
      <c r="Z45" s="541">
        <f t="shared" si="19"/>
        <v>41.425715522847071</v>
      </c>
      <c r="AA45" s="541">
        <f t="shared" si="20"/>
        <v>40.573650856323241</v>
      </c>
      <c r="AB45" s="544">
        <f t="shared" si="21"/>
        <v>35.634114400180636</v>
      </c>
      <c r="AC45" s="540">
        <f t="shared" si="22"/>
        <v>21.368001812290728</v>
      </c>
      <c r="AD45" s="541">
        <f t="shared" si="23"/>
        <v>17.192461221059489</v>
      </c>
      <c r="AE45" s="541">
        <f t="shared" si="24"/>
        <v>12.955120721964803</v>
      </c>
      <c r="AF45" s="541">
        <f t="shared" si="25"/>
        <v>9.863490045457084</v>
      </c>
      <c r="AG45" s="544">
        <f t="shared" si="26"/>
        <v>15.102298919226101</v>
      </c>
      <c r="AH45" s="540">
        <f t="shared" si="27"/>
        <v>-5.50222836810714</v>
      </c>
      <c r="AI45" s="541">
        <f t="shared" si="28"/>
        <v>-11.124661432936023</v>
      </c>
      <c r="AJ45" s="541">
        <f t="shared" si="29"/>
        <v>-16.024458354732147</v>
      </c>
      <c r="AK45" s="541">
        <f t="shared" si="30"/>
        <v>-7.1906744645521457</v>
      </c>
      <c r="AL45" s="544">
        <f t="shared" si="31"/>
        <v>-10.034838115095837</v>
      </c>
      <c r="AM45" s="540">
        <f t="shared" si="32"/>
        <v>11.235529067348835</v>
      </c>
      <c r="AN45" s="541">
        <f t="shared" si="33"/>
        <v>16.090258365499224</v>
      </c>
      <c r="AO45" s="541">
        <f t="shared" si="34"/>
        <v>25.164703756751507</v>
      </c>
      <c r="AP45" s="541">
        <f t="shared" si="35"/>
        <v>11.837817279162138</v>
      </c>
      <c r="AQ45" s="544">
        <f t="shared" si="36"/>
        <v>15.946877587845648</v>
      </c>
      <c r="AR45" s="540">
        <f t="shared" si="37"/>
        <v>8.442184942432803</v>
      </c>
      <c r="AS45" s="541">
        <f t="shared" si="38"/>
        <v>12.349459547524489</v>
      </c>
      <c r="AT45" s="541">
        <f t="shared" si="39"/>
        <v>5.6014996402214479</v>
      </c>
      <c r="AU45" s="541">
        <f t="shared" si="40"/>
        <v>7.416251953187242</v>
      </c>
      <c r="AV45" s="544">
        <f t="shared" si="41"/>
        <v>8.3726548838672272</v>
      </c>
      <c r="AW45" s="540">
        <f t="shared" si="42"/>
        <v>3.3828367855655443</v>
      </c>
      <c r="AX45" s="705">
        <f t="shared" si="42"/>
        <v>-28.602950730364853</v>
      </c>
      <c r="AY45" s="11"/>
      <c r="AZ45" s="11"/>
      <c r="BA45" s="351"/>
    </row>
    <row r="46" spans="1:53" s="1" customFormat="1">
      <c r="A46" s="9" t="s">
        <v>36</v>
      </c>
      <c r="B46" s="190" t="s">
        <v>34</v>
      </c>
      <c r="C46" s="325" t="s">
        <v>35</v>
      </c>
      <c r="D46" s="540"/>
      <c r="E46" s="541"/>
      <c r="F46" s="541"/>
      <c r="G46" s="541"/>
      <c r="H46" s="544"/>
      <c r="I46" s="540">
        <f t="shared" si="2"/>
        <v>14.913234276965554</v>
      </c>
      <c r="J46" s="541">
        <f t="shared" si="3"/>
        <v>24.020775257267246</v>
      </c>
      <c r="K46" s="541">
        <f t="shared" si="4"/>
        <v>17.081974557214849</v>
      </c>
      <c r="L46" s="541">
        <f t="shared" si="5"/>
        <v>10.931688787199633</v>
      </c>
      <c r="M46" s="544">
        <f t="shared" si="6"/>
        <v>16.420516896969488</v>
      </c>
      <c r="N46" s="540">
        <f t="shared" si="7"/>
        <v>17.885843020575948</v>
      </c>
      <c r="O46" s="541">
        <f t="shared" si="8"/>
        <v>14.059231339918199</v>
      </c>
      <c r="P46" s="541">
        <f t="shared" si="9"/>
        <v>17.747780307033565</v>
      </c>
      <c r="Q46" s="541">
        <f t="shared" si="10"/>
        <v>11.375488917444954</v>
      </c>
      <c r="R46" s="544">
        <f t="shared" si="11"/>
        <v>15.098769232274421</v>
      </c>
      <c r="S46" s="540">
        <f t="shared" si="12"/>
        <v>20.760459063286191</v>
      </c>
      <c r="T46" s="541">
        <f t="shared" si="13"/>
        <v>13.661287214197387</v>
      </c>
      <c r="U46" s="541">
        <f t="shared" si="14"/>
        <v>21.791043272496054</v>
      </c>
      <c r="V46" s="541">
        <f t="shared" si="15"/>
        <v>21.439681233346292</v>
      </c>
      <c r="W46" s="544">
        <f t="shared" si="16"/>
        <v>19.441492448962606</v>
      </c>
      <c r="X46" s="540">
        <f t="shared" si="17"/>
        <v>4.1047815800348246</v>
      </c>
      <c r="Y46" s="541">
        <f t="shared" si="18"/>
        <v>2.7969201834314532</v>
      </c>
      <c r="Z46" s="541">
        <f t="shared" si="19"/>
        <v>-2.48103272486739</v>
      </c>
      <c r="AA46" s="541">
        <f t="shared" si="20"/>
        <v>-6.7989803933500497</v>
      </c>
      <c r="AB46" s="544">
        <f t="shared" si="21"/>
        <v>-0.83911191116294503</v>
      </c>
      <c r="AC46" s="540">
        <f t="shared" si="22"/>
        <v>-8.3060442709109168</v>
      </c>
      <c r="AD46" s="541">
        <f t="shared" si="23"/>
        <v>-11.45299367851149</v>
      </c>
      <c r="AE46" s="541">
        <f t="shared" si="24"/>
        <v>-10.879802486959022</v>
      </c>
      <c r="AF46" s="541">
        <f t="shared" si="25"/>
        <v>-8.6493530344010594</v>
      </c>
      <c r="AG46" s="544">
        <f t="shared" si="26"/>
        <v>-9.8054827096094641</v>
      </c>
      <c r="AH46" s="540">
        <f t="shared" si="27"/>
        <v>-7.8826454272602575</v>
      </c>
      <c r="AI46" s="541">
        <f t="shared" si="28"/>
        <v>3.7970413106939134</v>
      </c>
      <c r="AJ46" s="541">
        <f t="shared" si="29"/>
        <v>-1.9402753021975201</v>
      </c>
      <c r="AK46" s="541">
        <f t="shared" si="30"/>
        <v>-5.2276796670929855</v>
      </c>
      <c r="AL46" s="544">
        <f t="shared" si="31"/>
        <v>-2.9284446950381948</v>
      </c>
      <c r="AM46" s="540">
        <f t="shared" si="32"/>
        <v>-4.182074783929167</v>
      </c>
      <c r="AN46" s="541">
        <f t="shared" si="33"/>
        <v>-3.3522010006081757</v>
      </c>
      <c r="AO46" s="541">
        <f t="shared" si="34"/>
        <v>2.6624316958913283</v>
      </c>
      <c r="AP46" s="541">
        <f t="shared" si="35"/>
        <v>1.3718250134109837</v>
      </c>
      <c r="AQ46" s="544">
        <f t="shared" si="36"/>
        <v>-0.85954409808711318</v>
      </c>
      <c r="AR46" s="540">
        <f t="shared" si="37"/>
        <v>-1.8199691297861449</v>
      </c>
      <c r="AS46" s="541">
        <f t="shared" si="38"/>
        <v>0.4143424957113524</v>
      </c>
      <c r="AT46" s="541">
        <f t="shared" si="39"/>
        <v>7.9865488371404467</v>
      </c>
      <c r="AU46" s="541">
        <f t="shared" si="40"/>
        <v>18.065191577069413</v>
      </c>
      <c r="AV46" s="544">
        <f t="shared" si="41"/>
        <v>6.4052611345577759</v>
      </c>
      <c r="AW46" s="540">
        <f t="shared" si="42"/>
        <v>2.7402088379638485</v>
      </c>
      <c r="AX46" s="705">
        <f t="shared" si="42"/>
        <v>-35.912531318462896</v>
      </c>
      <c r="AY46" s="11"/>
      <c r="AZ46" s="11"/>
      <c r="BA46" s="351"/>
    </row>
    <row r="47" spans="1:53" s="1" customFormat="1">
      <c r="A47" s="9" t="s">
        <v>40</v>
      </c>
      <c r="B47" s="190" t="s">
        <v>38</v>
      </c>
      <c r="C47" s="325" t="s">
        <v>39</v>
      </c>
      <c r="D47" s="540"/>
      <c r="E47" s="541"/>
      <c r="F47" s="541"/>
      <c r="G47" s="541"/>
      <c r="H47" s="544"/>
      <c r="I47" s="540">
        <f t="shared" si="2"/>
        <v>2.1649772771804976</v>
      </c>
      <c r="J47" s="541">
        <f t="shared" si="3"/>
        <v>3.464801460844555</v>
      </c>
      <c r="K47" s="541">
        <f t="shared" si="4"/>
        <v>6.6247978811927055</v>
      </c>
      <c r="L47" s="541">
        <f t="shared" si="5"/>
        <v>1.9795559780321241</v>
      </c>
      <c r="M47" s="544">
        <f t="shared" si="6"/>
        <v>3.6238000191661541</v>
      </c>
      <c r="N47" s="540">
        <f t="shared" si="7"/>
        <v>7.0820550110595235</v>
      </c>
      <c r="O47" s="541">
        <f t="shared" si="8"/>
        <v>5.7145717501416016</v>
      </c>
      <c r="P47" s="541">
        <f t="shared" si="9"/>
        <v>5.1120541999913485</v>
      </c>
      <c r="Q47" s="541">
        <f t="shared" si="10"/>
        <v>8.3282839039127765</v>
      </c>
      <c r="R47" s="544">
        <f t="shared" si="11"/>
        <v>6.5296172890560626</v>
      </c>
      <c r="S47" s="540">
        <f t="shared" si="12"/>
        <v>15.308147235213852</v>
      </c>
      <c r="T47" s="541">
        <f t="shared" si="13"/>
        <v>12.769347657267431</v>
      </c>
      <c r="U47" s="541">
        <f t="shared" si="14"/>
        <v>10.513407743995543</v>
      </c>
      <c r="V47" s="541">
        <f t="shared" si="15"/>
        <v>10.412016839088295</v>
      </c>
      <c r="W47" s="544">
        <f t="shared" si="16"/>
        <v>12.147747893101098</v>
      </c>
      <c r="X47" s="540">
        <f t="shared" si="17"/>
        <v>13.666258092630429</v>
      </c>
      <c r="Y47" s="541">
        <f t="shared" si="18"/>
        <v>12.320822340466648</v>
      </c>
      <c r="Z47" s="541">
        <f t="shared" si="19"/>
        <v>9.4359042409576546</v>
      </c>
      <c r="AA47" s="541">
        <f t="shared" si="20"/>
        <v>8.0722583680242508</v>
      </c>
      <c r="AB47" s="544">
        <f t="shared" si="21"/>
        <v>10.796789901325553</v>
      </c>
      <c r="AC47" s="540">
        <f t="shared" si="22"/>
        <v>-2.2621800472448967</v>
      </c>
      <c r="AD47" s="541">
        <f t="shared" si="23"/>
        <v>-2.8109843607954872</v>
      </c>
      <c r="AE47" s="541">
        <f t="shared" si="24"/>
        <v>-4.2187271710196086</v>
      </c>
      <c r="AF47" s="541">
        <f t="shared" si="25"/>
        <v>-2.4594718558405049</v>
      </c>
      <c r="AG47" s="544">
        <f t="shared" si="26"/>
        <v>-2.9617431890167296</v>
      </c>
      <c r="AH47" s="540">
        <f t="shared" si="27"/>
        <v>0.25200213768033564</v>
      </c>
      <c r="AI47" s="541">
        <f t="shared" si="28"/>
        <v>-0.43207222905466836</v>
      </c>
      <c r="AJ47" s="541">
        <f t="shared" si="29"/>
        <v>-6.4143573230175548</v>
      </c>
      <c r="AK47" s="541">
        <f t="shared" si="30"/>
        <v>-2.5118402551485559</v>
      </c>
      <c r="AL47" s="544">
        <f t="shared" si="31"/>
        <v>-2.3460582344950467</v>
      </c>
      <c r="AM47" s="540">
        <f t="shared" si="32"/>
        <v>-0.90112111196515343</v>
      </c>
      <c r="AN47" s="541">
        <f t="shared" si="33"/>
        <v>-2.6940052652472133</v>
      </c>
      <c r="AO47" s="541">
        <f t="shared" si="34"/>
        <v>4.8725319804871816</v>
      </c>
      <c r="AP47" s="541">
        <f t="shared" si="35"/>
        <v>0.25337133249583133</v>
      </c>
      <c r="AQ47" s="544">
        <f t="shared" si="36"/>
        <v>0.40108550447102687</v>
      </c>
      <c r="AR47" s="540">
        <f t="shared" si="37"/>
        <v>-4.3015954301580877</v>
      </c>
      <c r="AS47" s="541">
        <f t="shared" si="38"/>
        <v>-3.1370538590913952</v>
      </c>
      <c r="AT47" s="541">
        <f t="shared" si="39"/>
        <v>-5.6813242795151382</v>
      </c>
      <c r="AU47" s="541">
        <f t="shared" si="40"/>
        <v>-9.4289261417191597</v>
      </c>
      <c r="AV47" s="544">
        <f t="shared" si="41"/>
        <v>-5.6570447183617318</v>
      </c>
      <c r="AW47" s="540">
        <f t="shared" si="42"/>
        <v>-2.7228060605771702</v>
      </c>
      <c r="AX47" s="705">
        <f t="shared" si="42"/>
        <v>-4.877647906273495</v>
      </c>
      <c r="AY47" s="11"/>
      <c r="AZ47" s="11"/>
      <c r="BA47" s="351"/>
    </row>
    <row r="48" spans="1:53" s="1" customFormat="1">
      <c r="A48" s="9" t="s">
        <v>44</v>
      </c>
      <c r="B48" s="190" t="s">
        <v>42</v>
      </c>
      <c r="C48" s="325" t="s">
        <v>43</v>
      </c>
      <c r="D48" s="540"/>
      <c r="E48" s="541"/>
      <c r="F48" s="541"/>
      <c r="G48" s="541"/>
      <c r="H48" s="544"/>
      <c r="I48" s="540">
        <f t="shared" si="2"/>
        <v>9.6356108888181637</v>
      </c>
      <c r="J48" s="541">
        <f t="shared" si="3"/>
        <v>6.3462575459580535</v>
      </c>
      <c r="K48" s="541">
        <f t="shared" si="4"/>
        <v>4.706648998718947</v>
      </c>
      <c r="L48" s="541">
        <f t="shared" si="5"/>
        <v>10.100468893588925</v>
      </c>
      <c r="M48" s="544">
        <f t="shared" si="6"/>
        <v>7.7133987502578947</v>
      </c>
      <c r="N48" s="540">
        <f t="shared" si="7"/>
        <v>5.3350922130271954</v>
      </c>
      <c r="O48" s="541">
        <f t="shared" si="8"/>
        <v>9.9756505252458254</v>
      </c>
      <c r="P48" s="541">
        <f t="shared" si="9"/>
        <v>3.1377701706614403</v>
      </c>
      <c r="Q48" s="541">
        <f t="shared" si="10"/>
        <v>4.8581268577254377</v>
      </c>
      <c r="R48" s="544">
        <f t="shared" si="11"/>
        <v>5.8082067468845651</v>
      </c>
      <c r="S48" s="540">
        <f t="shared" si="12"/>
        <v>19.329473114309351</v>
      </c>
      <c r="T48" s="541">
        <f t="shared" si="13"/>
        <v>9.5969027982874877</v>
      </c>
      <c r="U48" s="541">
        <f t="shared" si="14"/>
        <v>11.030260804314111</v>
      </c>
      <c r="V48" s="541">
        <f t="shared" si="15"/>
        <v>14.879534629840379</v>
      </c>
      <c r="W48" s="544">
        <f t="shared" si="16"/>
        <v>13.696811325019411</v>
      </c>
      <c r="X48" s="540">
        <f t="shared" si="17"/>
        <v>6.9741687650204796</v>
      </c>
      <c r="Y48" s="541">
        <f t="shared" si="18"/>
        <v>5.3166582176632033</v>
      </c>
      <c r="Z48" s="541">
        <f t="shared" si="19"/>
        <v>0.63254742749592197</v>
      </c>
      <c r="AA48" s="541">
        <f t="shared" si="20"/>
        <v>-1.187078673765896</v>
      </c>
      <c r="AB48" s="544">
        <f t="shared" si="21"/>
        <v>2.8892825403627853</v>
      </c>
      <c r="AC48" s="540">
        <f t="shared" si="22"/>
        <v>2.061839242854191</v>
      </c>
      <c r="AD48" s="541">
        <f t="shared" si="23"/>
        <v>2.0153817414985582</v>
      </c>
      <c r="AE48" s="541">
        <f t="shared" si="24"/>
        <v>5.6826850798215531</v>
      </c>
      <c r="AF48" s="541">
        <f t="shared" si="25"/>
        <v>5.4380780758187939</v>
      </c>
      <c r="AG48" s="544">
        <f t="shared" si="26"/>
        <v>3.7476865723758266</v>
      </c>
      <c r="AH48" s="540">
        <f t="shared" si="27"/>
        <v>1.7542897343606683</v>
      </c>
      <c r="AI48" s="541">
        <f t="shared" si="28"/>
        <v>3.2027079211976996</v>
      </c>
      <c r="AJ48" s="541">
        <f t="shared" si="29"/>
        <v>8.5681047234571253</v>
      </c>
      <c r="AK48" s="541">
        <f t="shared" si="30"/>
        <v>-1.5366600035019502</v>
      </c>
      <c r="AL48" s="544">
        <f t="shared" si="31"/>
        <v>2.8082009083357065</v>
      </c>
      <c r="AM48" s="540">
        <f t="shared" si="32"/>
        <v>2.1462048714551116</v>
      </c>
      <c r="AN48" s="541">
        <f t="shared" si="33"/>
        <v>-0.64931122730278901</v>
      </c>
      <c r="AO48" s="541">
        <f t="shared" si="34"/>
        <v>0.26408315384642833</v>
      </c>
      <c r="AP48" s="541">
        <f t="shared" si="35"/>
        <v>4.764187536229187</v>
      </c>
      <c r="AQ48" s="544">
        <f t="shared" si="36"/>
        <v>1.6603156107961183</v>
      </c>
      <c r="AR48" s="540">
        <f t="shared" si="37"/>
        <v>4.2947239823769081</v>
      </c>
      <c r="AS48" s="541">
        <f t="shared" si="38"/>
        <v>6.5272861793074668</v>
      </c>
      <c r="AT48" s="541">
        <f t="shared" si="39"/>
        <v>6.0561677316772347</v>
      </c>
      <c r="AU48" s="541">
        <f t="shared" si="40"/>
        <v>8.0027985866389031</v>
      </c>
      <c r="AV48" s="544">
        <f t="shared" si="41"/>
        <v>6.2262845803702191</v>
      </c>
      <c r="AW48" s="540">
        <f t="shared" si="42"/>
        <v>2.0612822286208541</v>
      </c>
      <c r="AX48" s="705">
        <f t="shared" si="42"/>
        <v>0.27404832857138217</v>
      </c>
      <c r="AY48" s="11"/>
      <c r="AZ48" s="11"/>
      <c r="BA48" s="351"/>
    </row>
    <row r="49" spans="1:53" s="1" customFormat="1">
      <c r="A49" s="9" t="s">
        <v>48</v>
      </c>
      <c r="B49" s="190" t="s">
        <v>46</v>
      </c>
      <c r="C49" s="325" t="s">
        <v>47</v>
      </c>
      <c r="D49" s="540"/>
      <c r="E49" s="541"/>
      <c r="F49" s="541"/>
      <c r="G49" s="541"/>
      <c r="H49" s="544"/>
      <c r="I49" s="540">
        <f t="shared" si="2"/>
        <v>1.2306110661038474</v>
      </c>
      <c r="J49" s="541">
        <f t="shared" si="3"/>
        <v>0.90125561568252976</v>
      </c>
      <c r="K49" s="541">
        <f t="shared" si="4"/>
        <v>6.072526066750612</v>
      </c>
      <c r="L49" s="541">
        <f t="shared" si="5"/>
        <v>8.3420832400785656</v>
      </c>
      <c r="M49" s="544">
        <f t="shared" si="6"/>
        <v>4.121421804813167</v>
      </c>
      <c r="N49" s="540">
        <f t="shared" si="7"/>
        <v>12.321266273825685</v>
      </c>
      <c r="O49" s="541">
        <f t="shared" si="8"/>
        <v>18.750911997784669</v>
      </c>
      <c r="P49" s="541">
        <f t="shared" si="9"/>
        <v>15.872136035936379</v>
      </c>
      <c r="Q49" s="541">
        <f t="shared" si="10"/>
        <v>19.132791338354522</v>
      </c>
      <c r="R49" s="544">
        <f t="shared" si="11"/>
        <v>16.545355168699658</v>
      </c>
      <c r="S49" s="540">
        <f t="shared" si="12"/>
        <v>13.545510146308644</v>
      </c>
      <c r="T49" s="541">
        <f t="shared" si="13"/>
        <v>19.436383744069332</v>
      </c>
      <c r="U49" s="541">
        <f t="shared" si="14"/>
        <v>21.765113278687835</v>
      </c>
      <c r="V49" s="541">
        <f t="shared" si="15"/>
        <v>23.684574956468623</v>
      </c>
      <c r="W49" s="544">
        <f t="shared" si="16"/>
        <v>19.758008483078981</v>
      </c>
      <c r="X49" s="540">
        <f t="shared" si="17"/>
        <v>16.016834488447998</v>
      </c>
      <c r="Y49" s="541">
        <f t="shared" si="18"/>
        <v>12.956682667817006</v>
      </c>
      <c r="Z49" s="541">
        <f t="shared" si="19"/>
        <v>12.533978340625438</v>
      </c>
      <c r="AA49" s="541">
        <f t="shared" si="20"/>
        <v>11.715133983541165</v>
      </c>
      <c r="AB49" s="544">
        <f t="shared" si="21"/>
        <v>13.193396154840215</v>
      </c>
      <c r="AC49" s="540">
        <f t="shared" si="22"/>
        <v>13.898332357306174</v>
      </c>
      <c r="AD49" s="541">
        <f t="shared" si="23"/>
        <v>11.378728499515574</v>
      </c>
      <c r="AE49" s="541">
        <f t="shared" si="24"/>
        <v>8.8143205708763901</v>
      </c>
      <c r="AF49" s="541">
        <f t="shared" si="25"/>
        <v>7.8678233957635086</v>
      </c>
      <c r="AG49" s="544">
        <f t="shared" si="26"/>
        <v>10.355907158917788</v>
      </c>
      <c r="AH49" s="540">
        <f t="shared" si="27"/>
        <v>4.7748881370392553</v>
      </c>
      <c r="AI49" s="541">
        <f t="shared" si="28"/>
        <v>1.0869345265368082</v>
      </c>
      <c r="AJ49" s="541">
        <f t="shared" si="29"/>
        <v>1.0205897812032987</v>
      </c>
      <c r="AK49" s="541">
        <f t="shared" si="30"/>
        <v>-1.779160841894722</v>
      </c>
      <c r="AL49" s="544">
        <f t="shared" si="31"/>
        <v>1.1881049746252899</v>
      </c>
      <c r="AM49" s="540">
        <f t="shared" si="32"/>
        <v>-3.4169157354505302</v>
      </c>
      <c r="AN49" s="541">
        <f t="shared" si="33"/>
        <v>-2.8317016509813158</v>
      </c>
      <c r="AO49" s="541">
        <f t="shared" si="34"/>
        <v>-0.10806000424980766</v>
      </c>
      <c r="AP49" s="541">
        <f t="shared" si="35"/>
        <v>8.3786595252590246E-2</v>
      </c>
      <c r="AQ49" s="544">
        <f t="shared" si="36"/>
        <v>-1.5456155385430606</v>
      </c>
      <c r="AR49" s="540">
        <f t="shared" si="37"/>
        <v>-0.60771438595105565</v>
      </c>
      <c r="AS49" s="541">
        <f t="shared" si="38"/>
        <v>-2.788758705639367</v>
      </c>
      <c r="AT49" s="541">
        <f t="shared" si="39"/>
        <v>-2.3355102827903522</v>
      </c>
      <c r="AU49" s="541">
        <f t="shared" si="40"/>
        <v>-3.5028346320084154</v>
      </c>
      <c r="AV49" s="544">
        <f t="shared" si="41"/>
        <v>-2.3347400479879781</v>
      </c>
      <c r="AW49" s="540">
        <f t="shared" si="42"/>
        <v>-4.6759933218649081</v>
      </c>
      <c r="AX49" s="705">
        <f t="shared" si="42"/>
        <v>-3.6752309003414467</v>
      </c>
      <c r="AY49" s="11"/>
      <c r="AZ49" s="11"/>
      <c r="BA49" s="351"/>
    </row>
    <row r="50" spans="1:53" s="1" customFormat="1" ht="30">
      <c r="A50" s="9" t="s">
        <v>442</v>
      </c>
      <c r="B50" s="190" t="s">
        <v>319</v>
      </c>
      <c r="C50" s="325" t="s">
        <v>441</v>
      </c>
      <c r="D50" s="540"/>
      <c r="E50" s="541"/>
      <c r="F50" s="541"/>
      <c r="G50" s="541"/>
      <c r="H50" s="544"/>
      <c r="I50" s="540">
        <f t="shared" si="2"/>
        <v>10.445718252663809</v>
      </c>
      <c r="J50" s="541">
        <f t="shared" si="3"/>
        <v>9.3757144386871829</v>
      </c>
      <c r="K50" s="541">
        <f t="shared" si="4"/>
        <v>11.617084578610331</v>
      </c>
      <c r="L50" s="541">
        <f t="shared" si="5"/>
        <v>15.162048371856258</v>
      </c>
      <c r="M50" s="544">
        <f t="shared" si="6"/>
        <v>11.70081818928206</v>
      </c>
      <c r="N50" s="540">
        <f t="shared" si="7"/>
        <v>13.793011526498944</v>
      </c>
      <c r="O50" s="541">
        <f t="shared" si="8"/>
        <v>20.867775733979883</v>
      </c>
      <c r="P50" s="541">
        <f t="shared" si="9"/>
        <v>10.217870211472885</v>
      </c>
      <c r="Q50" s="541">
        <f t="shared" si="10"/>
        <v>10.132389214869519</v>
      </c>
      <c r="R50" s="544">
        <f t="shared" si="11"/>
        <v>13.591341873495537</v>
      </c>
      <c r="S50" s="540">
        <f t="shared" si="12"/>
        <v>11.561638529151026</v>
      </c>
      <c r="T50" s="541">
        <f t="shared" si="13"/>
        <v>3.5490903364965334</v>
      </c>
      <c r="U50" s="541">
        <f t="shared" si="14"/>
        <v>4.2873953119332668</v>
      </c>
      <c r="V50" s="541">
        <f t="shared" si="15"/>
        <v>6.5488682846201982</v>
      </c>
      <c r="W50" s="544">
        <f t="shared" si="16"/>
        <v>6.5092501469661244</v>
      </c>
      <c r="X50" s="540">
        <f t="shared" si="17"/>
        <v>8.7914859925410695</v>
      </c>
      <c r="Y50" s="541">
        <f t="shared" si="18"/>
        <v>13.365395448143857</v>
      </c>
      <c r="Z50" s="541">
        <f t="shared" si="19"/>
        <v>14.497106999297031</v>
      </c>
      <c r="AA50" s="541">
        <f t="shared" si="20"/>
        <v>14.92517460135403</v>
      </c>
      <c r="AB50" s="544">
        <f t="shared" si="21"/>
        <v>12.836519740030994</v>
      </c>
      <c r="AC50" s="540">
        <f t="shared" si="22"/>
        <v>8.5827993051113936</v>
      </c>
      <c r="AD50" s="541">
        <f t="shared" si="23"/>
        <v>10.049141177102939</v>
      </c>
      <c r="AE50" s="541">
        <f t="shared" si="24"/>
        <v>7.4034238075382746</v>
      </c>
      <c r="AF50" s="541">
        <f t="shared" si="25"/>
        <v>5.8379488190432056</v>
      </c>
      <c r="AG50" s="544">
        <f t="shared" si="26"/>
        <v>7.9350651362144902</v>
      </c>
      <c r="AH50" s="540">
        <f t="shared" si="27"/>
        <v>5.7080946993755504</v>
      </c>
      <c r="AI50" s="541">
        <f t="shared" si="28"/>
        <v>3.7351678651972264</v>
      </c>
      <c r="AJ50" s="541">
        <f t="shared" si="29"/>
        <v>-0.96599443775960481</v>
      </c>
      <c r="AK50" s="541">
        <f t="shared" si="30"/>
        <v>-2.509008295023051</v>
      </c>
      <c r="AL50" s="544">
        <f t="shared" si="31"/>
        <v>1.5034379484596627</v>
      </c>
      <c r="AM50" s="540">
        <f t="shared" si="32"/>
        <v>-1.2204725899077005</v>
      </c>
      <c r="AN50" s="541">
        <f t="shared" si="33"/>
        <v>-1.539924967102678</v>
      </c>
      <c r="AO50" s="541">
        <f t="shared" si="34"/>
        <v>-2.8248285347105337</v>
      </c>
      <c r="AP50" s="541">
        <f t="shared" si="35"/>
        <v>-1.1934316878783164</v>
      </c>
      <c r="AQ50" s="544">
        <f t="shared" si="36"/>
        <v>-1.6677023510605267</v>
      </c>
      <c r="AR50" s="540">
        <f t="shared" si="37"/>
        <v>-2.2181410117986786</v>
      </c>
      <c r="AS50" s="541">
        <f t="shared" si="38"/>
        <v>-1.7383214452419509</v>
      </c>
      <c r="AT50" s="541">
        <f t="shared" si="39"/>
        <v>-1.5136033594152138</v>
      </c>
      <c r="AU50" s="541">
        <f t="shared" si="40"/>
        <v>-1.5852131945834174</v>
      </c>
      <c r="AV50" s="544">
        <f t="shared" si="41"/>
        <v>-1.7762182764477359</v>
      </c>
      <c r="AW50" s="540">
        <f t="shared" si="42"/>
        <v>-3.103890339647009</v>
      </c>
      <c r="AX50" s="705">
        <f t="shared" si="42"/>
        <v>-11.425382283996512</v>
      </c>
      <c r="AY50" s="11"/>
      <c r="AZ50" s="11"/>
      <c r="BA50" s="351"/>
    </row>
    <row r="51" spans="1:53" s="1" customFormat="1">
      <c r="A51" s="9" t="s">
        <v>87</v>
      </c>
      <c r="B51" s="189" t="s">
        <v>50</v>
      </c>
      <c r="C51" s="337" t="s">
        <v>110</v>
      </c>
      <c r="D51" s="545"/>
      <c r="E51" s="546"/>
      <c r="F51" s="546"/>
      <c r="G51" s="546"/>
      <c r="H51" s="547"/>
      <c r="I51" s="545">
        <f t="shared" si="2"/>
        <v>27.464214936596946</v>
      </c>
      <c r="J51" s="546">
        <f t="shared" si="3"/>
        <v>24.530764185533101</v>
      </c>
      <c r="K51" s="546">
        <f t="shared" si="4"/>
        <v>17.254235922167283</v>
      </c>
      <c r="L51" s="546">
        <f t="shared" si="5"/>
        <v>16.313038429264395</v>
      </c>
      <c r="M51" s="547">
        <f t="shared" si="6"/>
        <v>20.964902550864011</v>
      </c>
      <c r="N51" s="545">
        <f t="shared" si="7"/>
        <v>18.192119345420664</v>
      </c>
      <c r="O51" s="546">
        <f t="shared" si="8"/>
        <v>18.678361712181484</v>
      </c>
      <c r="P51" s="546">
        <f t="shared" si="9"/>
        <v>19.527041712389021</v>
      </c>
      <c r="Q51" s="546">
        <f t="shared" si="10"/>
        <v>8.1106370066050886</v>
      </c>
      <c r="R51" s="547">
        <f t="shared" si="11"/>
        <v>15.831065450764868</v>
      </c>
      <c r="S51" s="545">
        <f t="shared" si="12"/>
        <v>11.377899853719214</v>
      </c>
      <c r="T51" s="546">
        <f t="shared" si="13"/>
        <v>11.132545264063822</v>
      </c>
      <c r="U51" s="546">
        <f t="shared" si="14"/>
        <v>9.0177804221351892</v>
      </c>
      <c r="V51" s="546">
        <f t="shared" si="15"/>
        <v>7.0611568431031344</v>
      </c>
      <c r="W51" s="547">
        <f t="shared" si="16"/>
        <v>9.5978890885519093</v>
      </c>
      <c r="X51" s="545">
        <f t="shared" si="17"/>
        <v>7.6251602921420414</v>
      </c>
      <c r="Y51" s="546">
        <f t="shared" si="18"/>
        <v>8.0454717343106239</v>
      </c>
      <c r="Z51" s="546">
        <f t="shared" si="19"/>
        <v>8.9251588251077862</v>
      </c>
      <c r="AA51" s="546">
        <f t="shared" si="20"/>
        <v>9.4386406340428266</v>
      </c>
      <c r="AB51" s="547">
        <f t="shared" si="21"/>
        <v>8.5179631374411571</v>
      </c>
      <c r="AC51" s="545">
        <f t="shared" si="22"/>
        <v>-0.74940813041159515</v>
      </c>
      <c r="AD51" s="546">
        <f t="shared" si="23"/>
        <v>-1.689155439603951E-2</v>
      </c>
      <c r="AE51" s="546">
        <f t="shared" si="24"/>
        <v>-1.1041229555663392</v>
      </c>
      <c r="AF51" s="546">
        <f t="shared" si="25"/>
        <v>-2.0310972746288343</v>
      </c>
      <c r="AG51" s="547">
        <f t="shared" si="26"/>
        <v>-0.98536005693523521</v>
      </c>
      <c r="AH51" s="545">
        <f t="shared" si="27"/>
        <v>-9.7131478681633467</v>
      </c>
      <c r="AI51" s="546">
        <f t="shared" si="28"/>
        <v>-9.0899921756401341</v>
      </c>
      <c r="AJ51" s="546">
        <f t="shared" si="29"/>
        <v>-10.234776653048897</v>
      </c>
      <c r="AK51" s="546">
        <f t="shared" si="30"/>
        <v>-10.990433463094334</v>
      </c>
      <c r="AL51" s="547">
        <f t="shared" si="31"/>
        <v>-10.012248506042226</v>
      </c>
      <c r="AM51" s="545">
        <f t="shared" si="32"/>
        <v>21.436427726246563</v>
      </c>
      <c r="AN51" s="546">
        <f t="shared" si="33"/>
        <v>20.204703530908034</v>
      </c>
      <c r="AO51" s="546">
        <f t="shared" si="34"/>
        <v>23.889964705225168</v>
      </c>
      <c r="AP51" s="546">
        <f t="shared" si="35"/>
        <v>24.141125108400146</v>
      </c>
      <c r="AQ51" s="547">
        <f t="shared" si="36"/>
        <v>22.420734099154231</v>
      </c>
      <c r="AR51" s="545">
        <f t="shared" si="37"/>
        <v>8.9521480992503513</v>
      </c>
      <c r="AS51" s="546">
        <f t="shared" si="38"/>
        <v>11.066609037551189</v>
      </c>
      <c r="AT51" s="546">
        <f t="shared" si="39"/>
        <v>7.7483346765676089</v>
      </c>
      <c r="AU51" s="546">
        <f t="shared" si="40"/>
        <v>6.308423374392234</v>
      </c>
      <c r="AV51" s="547">
        <f t="shared" si="41"/>
        <v>8.4991943813224253</v>
      </c>
      <c r="AW51" s="545">
        <f t="shared" si="42"/>
        <v>9.3064694511294732</v>
      </c>
      <c r="AX51" s="707">
        <f t="shared" si="42"/>
        <v>6.2212637666626165</v>
      </c>
      <c r="AY51" s="339"/>
      <c r="AZ51" s="339"/>
      <c r="BA51" s="352"/>
    </row>
    <row r="52" spans="1:53" s="1" customFormat="1" ht="17.25">
      <c r="A52" s="9" t="s">
        <v>112</v>
      </c>
      <c r="B52" s="190" t="s">
        <v>53</v>
      </c>
      <c r="C52" s="340" t="s">
        <v>111</v>
      </c>
      <c r="D52" s="548"/>
      <c r="E52" s="549"/>
      <c r="F52" s="549"/>
      <c r="G52" s="549"/>
      <c r="H52" s="550"/>
      <c r="I52" s="548">
        <f t="shared" si="2"/>
        <v>21.135954848245149</v>
      </c>
      <c r="J52" s="549">
        <f t="shared" si="3"/>
        <v>19.751829215149613</v>
      </c>
      <c r="K52" s="549">
        <f t="shared" si="4"/>
        <v>15.331685116628407</v>
      </c>
      <c r="L52" s="549">
        <f t="shared" si="5"/>
        <v>14.960792026390848</v>
      </c>
      <c r="M52" s="550">
        <f t="shared" si="6"/>
        <v>17.614332948294816</v>
      </c>
      <c r="N52" s="548">
        <f t="shared" si="7"/>
        <v>21.121863815636544</v>
      </c>
      <c r="O52" s="549">
        <f t="shared" si="8"/>
        <v>21.071147753730116</v>
      </c>
      <c r="P52" s="549">
        <f t="shared" si="9"/>
        <v>19.608831070121084</v>
      </c>
      <c r="Q52" s="549">
        <f t="shared" si="10"/>
        <v>11.138502994099994</v>
      </c>
      <c r="R52" s="550">
        <f t="shared" si="11"/>
        <v>18.00923558566447</v>
      </c>
      <c r="S52" s="548">
        <f t="shared" si="12"/>
        <v>10.860195543823536</v>
      </c>
      <c r="T52" s="549">
        <f t="shared" si="13"/>
        <v>10.804218195405085</v>
      </c>
      <c r="U52" s="549">
        <f t="shared" si="14"/>
        <v>9.2199546531495287</v>
      </c>
      <c r="V52" s="549">
        <f t="shared" si="15"/>
        <v>7.4691419418595046</v>
      </c>
      <c r="W52" s="550">
        <f t="shared" si="16"/>
        <v>9.56218311500227</v>
      </c>
      <c r="X52" s="548">
        <f t="shared" si="17"/>
        <v>5.3119223859751514</v>
      </c>
      <c r="Y52" s="549">
        <f t="shared" si="18"/>
        <v>5.1265902681822695</v>
      </c>
      <c r="Z52" s="549">
        <f t="shared" si="19"/>
        <v>4.8596833573264462</v>
      </c>
      <c r="AA52" s="549">
        <f t="shared" si="20"/>
        <v>5.4021765909839701</v>
      </c>
      <c r="AB52" s="550">
        <f t="shared" si="21"/>
        <v>5.1748155255427974</v>
      </c>
      <c r="AC52" s="548">
        <f t="shared" si="22"/>
        <v>13.052632490755414</v>
      </c>
      <c r="AD52" s="549">
        <f t="shared" si="23"/>
        <v>11.838291124452979</v>
      </c>
      <c r="AE52" s="549">
        <f t="shared" si="24"/>
        <v>10.639598980945436</v>
      </c>
      <c r="AF52" s="549">
        <f t="shared" si="25"/>
        <v>9.7051557259657102</v>
      </c>
      <c r="AG52" s="550">
        <f t="shared" si="26"/>
        <v>11.299093682772494</v>
      </c>
      <c r="AH52" s="548">
        <f t="shared" si="27"/>
        <v>3.5915006163649963</v>
      </c>
      <c r="AI52" s="549">
        <f t="shared" si="28"/>
        <v>4.9521665191962114</v>
      </c>
      <c r="AJ52" s="549">
        <f t="shared" si="29"/>
        <v>4.2412929909583426</v>
      </c>
      <c r="AK52" s="549">
        <f t="shared" si="30"/>
        <v>3.1451602570796666</v>
      </c>
      <c r="AL52" s="550">
        <f t="shared" si="31"/>
        <v>3.9847444650571902</v>
      </c>
      <c r="AM52" s="548">
        <f t="shared" si="32"/>
        <v>-9.9643445151818355</v>
      </c>
      <c r="AN52" s="549">
        <f t="shared" si="33"/>
        <v>-10.918508649973376</v>
      </c>
      <c r="AO52" s="549">
        <f t="shared" si="34"/>
        <v>-7.1415806246327662</v>
      </c>
      <c r="AP52" s="549">
        <f t="shared" si="35"/>
        <v>-6.0973674555907564</v>
      </c>
      <c r="AQ52" s="550">
        <f t="shared" si="36"/>
        <v>-8.5487739114598327</v>
      </c>
      <c r="AR52" s="548">
        <f t="shared" si="37"/>
        <v>3.3201133914658527</v>
      </c>
      <c r="AS52" s="549">
        <f t="shared" si="38"/>
        <v>4.9671105594131006</v>
      </c>
      <c r="AT52" s="549">
        <f t="shared" si="39"/>
        <v>1.1914336898060043</v>
      </c>
      <c r="AU52" s="549">
        <f t="shared" si="40"/>
        <v>-0.95130358263105563</v>
      </c>
      <c r="AV52" s="550">
        <f t="shared" si="41"/>
        <v>2.1064338380735421</v>
      </c>
      <c r="AW52" s="548">
        <f t="shared" si="42"/>
        <v>6.4253739221146446</v>
      </c>
      <c r="AX52" s="710">
        <f t="shared" si="42"/>
        <v>4.0035200242433149</v>
      </c>
      <c r="AY52" s="342"/>
      <c r="AZ52" s="342"/>
      <c r="BA52" s="353"/>
    </row>
    <row r="53" spans="1:53" s="1" customFormat="1" ht="17.25">
      <c r="A53" s="9" t="s">
        <v>114</v>
      </c>
      <c r="B53" s="190" t="s">
        <v>55</v>
      </c>
      <c r="C53" s="325" t="s">
        <v>113</v>
      </c>
      <c r="D53" s="540"/>
      <c r="E53" s="541"/>
      <c r="F53" s="541"/>
      <c r="G53" s="541"/>
      <c r="H53" s="544"/>
      <c r="I53" s="540">
        <f t="shared" si="2"/>
        <v>26.678265824059835</v>
      </c>
      <c r="J53" s="541">
        <f t="shared" si="3"/>
        <v>24.449305727091144</v>
      </c>
      <c r="K53" s="541">
        <f t="shared" si="4"/>
        <v>18.334501932951611</v>
      </c>
      <c r="L53" s="541">
        <f t="shared" si="5"/>
        <v>17.056185783986692</v>
      </c>
      <c r="M53" s="544">
        <f t="shared" si="6"/>
        <v>21.285426059955938</v>
      </c>
      <c r="N53" s="540">
        <f t="shared" si="7"/>
        <v>16.549296722013949</v>
      </c>
      <c r="O53" s="541">
        <f t="shared" si="8"/>
        <v>17.263876349025978</v>
      </c>
      <c r="P53" s="541">
        <f t="shared" si="9"/>
        <v>18.112124567113369</v>
      </c>
      <c r="Q53" s="541">
        <f t="shared" si="10"/>
        <v>9.3210175883889406</v>
      </c>
      <c r="R53" s="544">
        <f t="shared" si="11"/>
        <v>15.113083320049057</v>
      </c>
      <c r="S53" s="540">
        <f t="shared" si="12"/>
        <v>13.677337590528921</v>
      </c>
      <c r="T53" s="541">
        <f t="shared" si="13"/>
        <v>14.960888940863342</v>
      </c>
      <c r="U53" s="541">
        <f t="shared" si="14"/>
        <v>13.465839606602927</v>
      </c>
      <c r="V53" s="541">
        <f t="shared" si="15"/>
        <v>10.849873206359788</v>
      </c>
      <c r="W53" s="544">
        <f t="shared" si="16"/>
        <v>13.197351895248772</v>
      </c>
      <c r="X53" s="540">
        <f t="shared" si="17"/>
        <v>14.821638219063033</v>
      </c>
      <c r="Y53" s="541">
        <f t="shared" si="18"/>
        <v>15.496525466209235</v>
      </c>
      <c r="Z53" s="541">
        <f t="shared" si="19"/>
        <v>16.340239533279117</v>
      </c>
      <c r="AA53" s="541">
        <f t="shared" si="20"/>
        <v>17.796581385593896</v>
      </c>
      <c r="AB53" s="544">
        <f t="shared" si="21"/>
        <v>16.1402746538798</v>
      </c>
      <c r="AC53" s="540">
        <f t="shared" si="22"/>
        <v>24.299274143640773</v>
      </c>
      <c r="AD53" s="541">
        <f t="shared" si="23"/>
        <v>25.114155589891467</v>
      </c>
      <c r="AE53" s="541">
        <f t="shared" si="24"/>
        <v>23.138863287279719</v>
      </c>
      <c r="AF53" s="541">
        <f t="shared" si="25"/>
        <v>19.354312933676198</v>
      </c>
      <c r="AG53" s="544">
        <f t="shared" si="26"/>
        <v>22.917654642443892</v>
      </c>
      <c r="AH53" s="540">
        <f t="shared" si="27"/>
        <v>4.0009392540242317</v>
      </c>
      <c r="AI53" s="541">
        <f t="shared" si="28"/>
        <v>5.7267786460975003</v>
      </c>
      <c r="AJ53" s="541">
        <f t="shared" si="29"/>
        <v>3.3816556536194753</v>
      </c>
      <c r="AK53" s="541">
        <f t="shared" si="30"/>
        <v>2.132015803556925</v>
      </c>
      <c r="AL53" s="544">
        <f t="shared" si="31"/>
        <v>3.8055264442162837</v>
      </c>
      <c r="AM53" s="540">
        <f t="shared" si="32"/>
        <v>-19.861250840779263</v>
      </c>
      <c r="AN53" s="541">
        <f t="shared" si="33"/>
        <v>-20.683950314610527</v>
      </c>
      <c r="AO53" s="541">
        <f t="shared" si="34"/>
        <v>-19.079007373130977</v>
      </c>
      <c r="AP53" s="541">
        <f t="shared" si="35"/>
        <v>-18.562344048530605</v>
      </c>
      <c r="AQ53" s="544">
        <f t="shared" si="36"/>
        <v>-19.550431345331077</v>
      </c>
      <c r="AR53" s="540">
        <f t="shared" si="37"/>
        <v>21.491333587194219</v>
      </c>
      <c r="AS53" s="541">
        <f t="shared" si="38"/>
        <v>23.481903614112596</v>
      </c>
      <c r="AT53" s="541">
        <f t="shared" si="39"/>
        <v>21.144829047332436</v>
      </c>
      <c r="AU53" s="541">
        <f t="shared" si="40"/>
        <v>19.79967636071818</v>
      </c>
      <c r="AV53" s="544">
        <f t="shared" si="41"/>
        <v>21.480890863864843</v>
      </c>
      <c r="AW53" s="540">
        <f t="shared" si="42"/>
        <v>8.5550269034806661</v>
      </c>
      <c r="AX53" s="705">
        <f t="shared" si="42"/>
        <v>4.8268257975346103</v>
      </c>
      <c r="AY53" s="11"/>
      <c r="AZ53" s="11"/>
      <c r="BA53" s="351"/>
    </row>
    <row r="54" spans="1:53" s="1" customFormat="1" ht="33.75" customHeight="1">
      <c r="A54" s="9" t="s">
        <v>117</v>
      </c>
      <c r="B54" s="190" t="s">
        <v>115</v>
      </c>
      <c r="C54" s="325" t="s">
        <v>116</v>
      </c>
      <c r="D54" s="540"/>
      <c r="E54" s="541"/>
      <c r="F54" s="541"/>
      <c r="G54" s="541"/>
      <c r="H54" s="544"/>
      <c r="I54" s="540">
        <f t="shared" si="2"/>
        <v>26.085835044129624</v>
      </c>
      <c r="J54" s="541">
        <f t="shared" si="3"/>
        <v>24.106560928905907</v>
      </c>
      <c r="K54" s="541">
        <f t="shared" si="4"/>
        <v>17.627941199572675</v>
      </c>
      <c r="L54" s="541">
        <f t="shared" si="5"/>
        <v>15.702920021867044</v>
      </c>
      <c r="M54" s="544">
        <f t="shared" si="6"/>
        <v>20.484935915486304</v>
      </c>
      <c r="N54" s="540">
        <f t="shared" si="7"/>
        <v>19.746377628224579</v>
      </c>
      <c r="O54" s="541">
        <f t="shared" si="8"/>
        <v>18.855366086230589</v>
      </c>
      <c r="P54" s="541">
        <f t="shared" si="9"/>
        <v>19.563607297985669</v>
      </c>
      <c r="Q54" s="541">
        <f t="shared" si="10"/>
        <v>9.6144602788767628</v>
      </c>
      <c r="R54" s="544">
        <f t="shared" si="11"/>
        <v>16.684066019743881</v>
      </c>
      <c r="S54" s="540">
        <f t="shared" si="12"/>
        <v>12.366840908040231</v>
      </c>
      <c r="T54" s="541">
        <f t="shared" si="13"/>
        <v>12.729127657007353</v>
      </c>
      <c r="U54" s="541">
        <f t="shared" si="14"/>
        <v>10.955224596661736</v>
      </c>
      <c r="V54" s="541">
        <f t="shared" si="15"/>
        <v>9.1195566581050826</v>
      </c>
      <c r="W54" s="544">
        <f t="shared" si="16"/>
        <v>11.253435073806656</v>
      </c>
      <c r="X54" s="540">
        <f t="shared" si="17"/>
        <v>3.8310909402045752</v>
      </c>
      <c r="Y54" s="541">
        <f t="shared" si="18"/>
        <v>4.6714067116931659</v>
      </c>
      <c r="Z54" s="541">
        <f t="shared" si="19"/>
        <v>6.2511521385683437</v>
      </c>
      <c r="AA54" s="541">
        <f t="shared" si="20"/>
        <v>7.2554747290807455</v>
      </c>
      <c r="AB54" s="544">
        <f t="shared" si="21"/>
        <v>5.5257733495348162</v>
      </c>
      <c r="AC54" s="540">
        <f t="shared" si="22"/>
        <v>3.8137043825654473</v>
      </c>
      <c r="AD54" s="541">
        <f t="shared" si="23"/>
        <v>5.2800550598656599</v>
      </c>
      <c r="AE54" s="541">
        <f t="shared" si="24"/>
        <v>4.9259210105742994</v>
      </c>
      <c r="AF54" s="541">
        <f t="shared" si="25"/>
        <v>3.0703863697829235</v>
      </c>
      <c r="AG54" s="544">
        <f t="shared" si="26"/>
        <v>4.2664827043548996</v>
      </c>
      <c r="AH54" s="540">
        <f t="shared" si="27"/>
        <v>7.4746811390262451</v>
      </c>
      <c r="AI54" s="541">
        <f t="shared" si="28"/>
        <v>6.3209958852338701</v>
      </c>
      <c r="AJ54" s="541">
        <f t="shared" si="29"/>
        <v>3.13577990085507</v>
      </c>
      <c r="AK54" s="541">
        <f t="shared" si="30"/>
        <v>2.3519490964025067</v>
      </c>
      <c r="AL54" s="544">
        <f t="shared" si="31"/>
        <v>4.7620012454743943</v>
      </c>
      <c r="AM54" s="540">
        <f t="shared" si="32"/>
        <v>-7.456878266662585</v>
      </c>
      <c r="AN54" s="541">
        <f t="shared" si="33"/>
        <v>-7.7741408003628578</v>
      </c>
      <c r="AO54" s="541">
        <f t="shared" si="34"/>
        <v>-6.0454891221873055</v>
      </c>
      <c r="AP54" s="541">
        <f t="shared" si="35"/>
        <v>-5.694202112839676</v>
      </c>
      <c r="AQ54" s="544">
        <f t="shared" si="36"/>
        <v>-6.7394506653523791</v>
      </c>
      <c r="AR54" s="540">
        <f t="shared" si="37"/>
        <v>6.6060467812874606</v>
      </c>
      <c r="AS54" s="541">
        <f t="shared" si="38"/>
        <v>7.9003832452058305</v>
      </c>
      <c r="AT54" s="541">
        <f t="shared" si="39"/>
        <v>6.4442789865066601</v>
      </c>
      <c r="AU54" s="541">
        <f t="shared" si="40"/>
        <v>4.8146906853182827</v>
      </c>
      <c r="AV54" s="544">
        <f t="shared" si="41"/>
        <v>6.4351877411870788</v>
      </c>
      <c r="AW54" s="540">
        <f t="shared" si="42"/>
        <v>6.0328414667007735</v>
      </c>
      <c r="AX54" s="705">
        <f t="shared" si="42"/>
        <v>-11.765370015779268</v>
      </c>
      <c r="AY54" s="11"/>
      <c r="AZ54" s="11"/>
      <c r="BA54" s="351"/>
    </row>
    <row r="55" spans="1:53" s="1" customFormat="1" ht="45">
      <c r="A55" s="9" t="s">
        <v>60</v>
      </c>
      <c r="B55" s="190" t="s">
        <v>58</v>
      </c>
      <c r="C55" s="325" t="s">
        <v>59</v>
      </c>
      <c r="D55" s="540"/>
      <c r="E55" s="541"/>
      <c r="F55" s="541"/>
      <c r="G55" s="541"/>
      <c r="H55" s="544"/>
      <c r="I55" s="540">
        <f t="shared" si="2"/>
        <v>12.265230032495225</v>
      </c>
      <c r="J55" s="541">
        <f t="shared" si="3"/>
        <v>16.086202137507399</v>
      </c>
      <c r="K55" s="541">
        <f t="shared" si="4"/>
        <v>22.27085541256632</v>
      </c>
      <c r="L55" s="541">
        <f t="shared" si="5"/>
        <v>11.283381650082333</v>
      </c>
      <c r="M55" s="544">
        <f t="shared" si="6"/>
        <v>15.337361011001917</v>
      </c>
      <c r="N55" s="540">
        <f t="shared" si="7"/>
        <v>19.29362097868615</v>
      </c>
      <c r="O55" s="541">
        <f t="shared" si="8"/>
        <v>15.877988038644332</v>
      </c>
      <c r="P55" s="541">
        <f t="shared" si="9"/>
        <v>13.308289855072374</v>
      </c>
      <c r="Q55" s="541">
        <f t="shared" si="10"/>
        <v>20.320734299516857</v>
      </c>
      <c r="R55" s="544">
        <f t="shared" si="11"/>
        <v>17.197999128066613</v>
      </c>
      <c r="S55" s="540">
        <f t="shared" si="12"/>
        <v>20.409999999999968</v>
      </c>
      <c r="T55" s="541">
        <f t="shared" si="13"/>
        <v>23.279999999999987</v>
      </c>
      <c r="U55" s="541">
        <f t="shared" si="14"/>
        <v>16.150000000000048</v>
      </c>
      <c r="V55" s="541">
        <f t="shared" si="15"/>
        <v>14.940000000000026</v>
      </c>
      <c r="W55" s="544">
        <f t="shared" si="16"/>
        <v>18.58270792525245</v>
      </c>
      <c r="X55" s="540">
        <f t="shared" si="17"/>
        <v>8.7007449208940386</v>
      </c>
      <c r="Y55" s="541">
        <f t="shared" si="18"/>
        <v>7.3260149620259796</v>
      </c>
      <c r="Z55" s="541">
        <f t="shared" si="19"/>
        <v>7.7310976425239346</v>
      </c>
      <c r="AA55" s="541">
        <f t="shared" si="20"/>
        <v>7.057401444832422</v>
      </c>
      <c r="AB55" s="544">
        <f t="shared" si="21"/>
        <v>7.6902974352610585</v>
      </c>
      <c r="AC55" s="540">
        <f t="shared" si="22"/>
        <v>10.202257158836048</v>
      </c>
      <c r="AD55" s="541">
        <f t="shared" si="23"/>
        <v>8.5971147505802747</v>
      </c>
      <c r="AE55" s="541">
        <f t="shared" si="24"/>
        <v>10.516316458037011</v>
      </c>
      <c r="AF55" s="541">
        <f t="shared" si="25"/>
        <v>10.275100879658638</v>
      </c>
      <c r="AG55" s="544">
        <f t="shared" si="26"/>
        <v>9.8931715591018587</v>
      </c>
      <c r="AH55" s="540">
        <f t="shared" si="27"/>
        <v>7.5751678629101775</v>
      </c>
      <c r="AI55" s="541">
        <f t="shared" si="28"/>
        <v>5.5299731389653743</v>
      </c>
      <c r="AJ55" s="541">
        <f t="shared" si="29"/>
        <v>3.7409235046553988</v>
      </c>
      <c r="AK55" s="541">
        <f t="shared" si="30"/>
        <v>3.1118725754673164</v>
      </c>
      <c r="AL55" s="544">
        <f t="shared" si="31"/>
        <v>4.9721910906223172</v>
      </c>
      <c r="AM55" s="540">
        <f t="shared" si="32"/>
        <v>3.602388860864707</v>
      </c>
      <c r="AN55" s="541">
        <f t="shared" si="33"/>
        <v>3.0845339201271571</v>
      </c>
      <c r="AO55" s="541">
        <f t="shared" si="34"/>
        <v>5.2327958684343088</v>
      </c>
      <c r="AP55" s="541">
        <f t="shared" si="35"/>
        <v>4.6623330371668033</v>
      </c>
      <c r="AQ55" s="544">
        <f t="shared" si="36"/>
        <v>4.1356802323423381</v>
      </c>
      <c r="AR55" s="540">
        <f t="shared" si="37"/>
        <v>6.0007257905049016</v>
      </c>
      <c r="AS55" s="541">
        <f t="shared" si="38"/>
        <v>4.6943178809682848</v>
      </c>
      <c r="AT55" s="541">
        <f t="shared" si="39"/>
        <v>4.2804992703419344</v>
      </c>
      <c r="AU55" s="541">
        <f t="shared" si="40"/>
        <v>1.9126802551383975</v>
      </c>
      <c r="AV55" s="544">
        <f t="shared" si="41"/>
        <v>4.2085153335134038</v>
      </c>
      <c r="AW55" s="540">
        <f t="shared" si="42"/>
        <v>0.87627704612015123</v>
      </c>
      <c r="AX55" s="705">
        <f t="shared" si="42"/>
        <v>-11.223096170817911</v>
      </c>
      <c r="AY55" s="11"/>
      <c r="AZ55" s="11"/>
      <c r="BA55" s="351"/>
    </row>
    <row r="56" spans="1:53" s="1" customFormat="1">
      <c r="A56" s="9" t="s">
        <v>62</v>
      </c>
      <c r="B56" s="191" t="s">
        <v>118</v>
      </c>
      <c r="C56" s="325" t="s">
        <v>61</v>
      </c>
      <c r="D56" s="540"/>
      <c r="E56" s="541"/>
      <c r="F56" s="541"/>
      <c r="G56" s="541"/>
      <c r="H56" s="544"/>
      <c r="I56" s="540">
        <f t="shared" si="2"/>
        <v>20.112440110904743</v>
      </c>
      <c r="J56" s="541">
        <f t="shared" si="3"/>
        <v>17.386639877260407</v>
      </c>
      <c r="K56" s="541">
        <f t="shared" si="4"/>
        <v>10.063362396561402</v>
      </c>
      <c r="L56" s="541">
        <f t="shared" si="5"/>
        <v>3.5413177896666639</v>
      </c>
      <c r="M56" s="544">
        <f t="shared" si="6"/>
        <v>12.302500420790309</v>
      </c>
      <c r="N56" s="540">
        <f t="shared" si="7"/>
        <v>9.6756435463597512</v>
      </c>
      <c r="O56" s="541">
        <f t="shared" si="8"/>
        <v>20.590205919914894</v>
      </c>
      <c r="P56" s="541">
        <f t="shared" si="9"/>
        <v>6.5692813433359589</v>
      </c>
      <c r="Q56" s="541">
        <f t="shared" si="10"/>
        <v>4.2740906078952321</v>
      </c>
      <c r="R56" s="544">
        <f t="shared" si="11"/>
        <v>10.220610308763185</v>
      </c>
      <c r="S56" s="540">
        <f t="shared" si="12"/>
        <v>13.686951760867757</v>
      </c>
      <c r="T56" s="541">
        <f t="shared" si="13"/>
        <v>9.5783590809981547</v>
      </c>
      <c r="U56" s="541">
        <f t="shared" si="14"/>
        <v>27.421435280929103</v>
      </c>
      <c r="V56" s="541">
        <f t="shared" si="15"/>
        <v>30.750135588838702</v>
      </c>
      <c r="W56" s="544">
        <f t="shared" si="16"/>
        <v>20.025240652997937</v>
      </c>
      <c r="X56" s="540">
        <f t="shared" si="17"/>
        <v>9.1692273264514199</v>
      </c>
      <c r="Y56" s="541">
        <f t="shared" si="18"/>
        <v>4.5942352719874293</v>
      </c>
      <c r="Z56" s="541">
        <f t="shared" si="19"/>
        <v>-0.42177925538614147</v>
      </c>
      <c r="AA56" s="541">
        <f t="shared" si="20"/>
        <v>-1.4640105600995241</v>
      </c>
      <c r="AB56" s="544">
        <f t="shared" si="21"/>
        <v>2.7707291573972839</v>
      </c>
      <c r="AC56" s="540">
        <f t="shared" si="22"/>
        <v>3.1785566718177449</v>
      </c>
      <c r="AD56" s="541">
        <f t="shared" si="23"/>
        <v>1.791975029784723</v>
      </c>
      <c r="AE56" s="541">
        <f t="shared" si="24"/>
        <v>4.0878649485962484</v>
      </c>
      <c r="AF56" s="541">
        <f t="shared" si="25"/>
        <v>3.7568344343236646</v>
      </c>
      <c r="AG56" s="544">
        <f t="shared" si="26"/>
        <v>3.2017098346126147</v>
      </c>
      <c r="AH56" s="540">
        <f t="shared" si="27"/>
        <v>2.7984256726707173</v>
      </c>
      <c r="AI56" s="541">
        <f t="shared" si="28"/>
        <v>7.4395808240857093</v>
      </c>
      <c r="AJ56" s="541">
        <f t="shared" si="29"/>
        <v>11.442121123337373</v>
      </c>
      <c r="AK56" s="541">
        <f t="shared" si="30"/>
        <v>0.2343475762455256</v>
      </c>
      <c r="AL56" s="544">
        <f t="shared" si="31"/>
        <v>5.4675843301429126</v>
      </c>
      <c r="AM56" s="540">
        <f t="shared" si="32"/>
        <v>6.219233654189793</v>
      </c>
      <c r="AN56" s="541">
        <f t="shared" si="33"/>
        <v>3.1775674924599429</v>
      </c>
      <c r="AO56" s="541">
        <f t="shared" si="34"/>
        <v>2.3390280529325764</v>
      </c>
      <c r="AP56" s="541">
        <f t="shared" si="35"/>
        <v>5.5285464188355604</v>
      </c>
      <c r="AQ56" s="544">
        <f t="shared" si="36"/>
        <v>4.2541826464687489</v>
      </c>
      <c r="AR56" s="540">
        <f t="shared" si="37"/>
        <v>4.4966469425858406</v>
      </c>
      <c r="AS56" s="541">
        <f t="shared" si="38"/>
        <v>7.3484547978874559</v>
      </c>
      <c r="AT56" s="541">
        <f t="shared" si="39"/>
        <v>4.8656318111340795</v>
      </c>
      <c r="AU56" s="541">
        <f t="shared" si="40"/>
        <v>7.3532742947648728</v>
      </c>
      <c r="AV56" s="544">
        <f t="shared" si="41"/>
        <v>6.005589471933277</v>
      </c>
      <c r="AW56" s="540">
        <f t="shared" si="42"/>
        <v>13.65511659987115</v>
      </c>
      <c r="AX56" s="705">
        <f t="shared" si="42"/>
        <v>8.3799508331804162</v>
      </c>
      <c r="AY56" s="13"/>
      <c r="AZ56" s="13"/>
      <c r="BA56" s="351"/>
    </row>
    <row r="57" spans="1:53" s="1" customFormat="1">
      <c r="A57" s="14" t="s">
        <v>64</v>
      </c>
      <c r="B57" s="192" t="s">
        <v>119</v>
      </c>
      <c r="C57" s="202" t="s">
        <v>63</v>
      </c>
      <c r="D57" s="551"/>
      <c r="E57" s="552"/>
      <c r="F57" s="552"/>
      <c r="G57" s="552"/>
      <c r="H57" s="544"/>
      <c r="I57" s="551">
        <f t="shared" si="2"/>
        <v>-12.066613632768494</v>
      </c>
      <c r="J57" s="552">
        <f t="shared" si="3"/>
        <v>-15.163746058279941</v>
      </c>
      <c r="K57" s="552">
        <f t="shared" si="4"/>
        <v>-14.665434133678389</v>
      </c>
      <c r="L57" s="552">
        <f t="shared" si="5"/>
        <v>-20.581680424050717</v>
      </c>
      <c r="M57" s="544">
        <f t="shared" si="6"/>
        <v>-15.854150388573473</v>
      </c>
      <c r="N57" s="551">
        <f t="shared" si="7"/>
        <v>-1.6183945456836994</v>
      </c>
      <c r="O57" s="552">
        <f t="shared" si="8"/>
        <v>-2.1924896864835404</v>
      </c>
      <c r="P57" s="552">
        <f t="shared" si="9"/>
        <v>-3.1031104413809203</v>
      </c>
      <c r="Q57" s="552">
        <f t="shared" si="10"/>
        <v>-9.9826760284758649</v>
      </c>
      <c r="R57" s="544">
        <f t="shared" si="11"/>
        <v>-4.342439540287387</v>
      </c>
      <c r="S57" s="551">
        <f t="shared" si="12"/>
        <v>-16.878014583321104</v>
      </c>
      <c r="T57" s="552">
        <f t="shared" si="13"/>
        <v>-27.977497975874172</v>
      </c>
      <c r="U57" s="552">
        <f t="shared" si="14"/>
        <v>-33.589033891921787</v>
      </c>
      <c r="V57" s="552">
        <f t="shared" si="15"/>
        <v>-28.188239399177832</v>
      </c>
      <c r="W57" s="544">
        <f t="shared" si="16"/>
        <v>-26.779524203747755</v>
      </c>
      <c r="X57" s="551">
        <f t="shared" si="17"/>
        <v>-26.007502737414228</v>
      </c>
      <c r="Y57" s="552">
        <f t="shared" si="18"/>
        <v>-19.580409673321526</v>
      </c>
      <c r="Z57" s="552">
        <f t="shared" si="19"/>
        <v>-20.928681101721637</v>
      </c>
      <c r="AA57" s="552">
        <f t="shared" si="20"/>
        <v>-22.197551029537394</v>
      </c>
      <c r="AB57" s="544">
        <f t="shared" si="21"/>
        <v>-22.300939038324202</v>
      </c>
      <c r="AC57" s="551">
        <f t="shared" si="22"/>
        <v>-28.651890095296906</v>
      </c>
      <c r="AD57" s="552">
        <f t="shared" si="23"/>
        <v>-34.777311000043056</v>
      </c>
      <c r="AE57" s="552">
        <f t="shared" si="24"/>
        <v>-39.706655071111129</v>
      </c>
      <c r="AF57" s="552">
        <f t="shared" si="25"/>
        <v>-44.240597152469576</v>
      </c>
      <c r="AG57" s="544">
        <f t="shared" si="26"/>
        <v>-36.646502904012635</v>
      </c>
      <c r="AH57" s="551">
        <f t="shared" si="27"/>
        <v>-29.176791790831786</v>
      </c>
      <c r="AI57" s="552">
        <f t="shared" si="28"/>
        <v>-34.231844193824429</v>
      </c>
      <c r="AJ57" s="552">
        <f t="shared" si="29"/>
        <v>-33.111406363384759</v>
      </c>
      <c r="AK57" s="552">
        <f t="shared" si="30"/>
        <v>-9.9501951046621144</v>
      </c>
      <c r="AL57" s="544">
        <f t="shared" si="31"/>
        <v>-27.278032285833802</v>
      </c>
      <c r="AM57" s="551">
        <f t="shared" si="32"/>
        <v>112.03726568452544</v>
      </c>
      <c r="AN57" s="552">
        <f t="shared" si="33"/>
        <v>140.41925605670858</v>
      </c>
      <c r="AO57" s="552">
        <f t="shared" si="34"/>
        <v>178.82618921169012</v>
      </c>
      <c r="AP57" s="552">
        <f t="shared" si="35"/>
        <v>109.03980963263953</v>
      </c>
      <c r="AQ57" s="544">
        <f t="shared" si="36"/>
        <v>131.89465110259059</v>
      </c>
      <c r="AR57" s="551">
        <f t="shared" si="37"/>
        <v>90.245793346500022</v>
      </c>
      <c r="AS57" s="552">
        <f t="shared" si="38"/>
        <v>91.225960465614548</v>
      </c>
      <c r="AT57" s="552">
        <f t="shared" si="39"/>
        <v>70.743732893900926</v>
      </c>
      <c r="AU57" s="552">
        <f t="shared" si="40"/>
        <v>81.796493569582196</v>
      </c>
      <c r="AV57" s="544">
        <f t="shared" si="41"/>
        <v>83.599123978215061</v>
      </c>
      <c r="AW57" s="551">
        <f t="shared" si="42"/>
        <v>-12.142709552999506</v>
      </c>
      <c r="AX57" s="713">
        <f t="shared" si="42"/>
        <v>-15.189921610943387</v>
      </c>
      <c r="AY57" s="16"/>
      <c r="AZ57" s="16"/>
      <c r="BA57" s="351"/>
    </row>
    <row r="58" spans="1:53" s="1" customFormat="1" ht="18" customHeight="1" thickBot="1">
      <c r="A58" s="17" t="s">
        <v>66</v>
      </c>
      <c r="B58" s="193"/>
      <c r="C58" s="326" t="s">
        <v>65</v>
      </c>
      <c r="D58" s="553"/>
      <c r="E58" s="554"/>
      <c r="F58" s="554"/>
      <c r="G58" s="554"/>
      <c r="H58" s="555"/>
      <c r="I58" s="553">
        <f t="shared" si="2"/>
        <v>22.891279553901128</v>
      </c>
      <c r="J58" s="554">
        <f t="shared" si="3"/>
        <v>8.8196121538351804</v>
      </c>
      <c r="K58" s="554">
        <f t="shared" si="4"/>
        <v>5.962416467048314</v>
      </c>
      <c r="L58" s="554">
        <f t="shared" si="5"/>
        <v>9.1902092084832958</v>
      </c>
      <c r="M58" s="555">
        <f t="shared" si="6"/>
        <v>11.359382050482097</v>
      </c>
      <c r="N58" s="553">
        <f t="shared" si="7"/>
        <v>8.4098969713083562</v>
      </c>
      <c r="O58" s="554">
        <f t="shared" si="8"/>
        <v>4.8055053213608403</v>
      </c>
      <c r="P58" s="554">
        <f t="shared" si="9"/>
        <v>6.535027777725503</v>
      </c>
      <c r="Q58" s="554">
        <f t="shared" si="10"/>
        <v>5.7002082076253089</v>
      </c>
      <c r="R58" s="555">
        <f t="shared" si="11"/>
        <v>6.3661711988435457</v>
      </c>
      <c r="S58" s="553">
        <f t="shared" si="12"/>
        <v>6.7825808517162329</v>
      </c>
      <c r="T58" s="554">
        <f t="shared" si="13"/>
        <v>8.4533943408797967</v>
      </c>
      <c r="U58" s="554">
        <f t="shared" si="14"/>
        <v>4.8673228556845345</v>
      </c>
      <c r="V58" s="554">
        <f t="shared" si="15"/>
        <v>-4.7410585393895843</v>
      </c>
      <c r="W58" s="555">
        <f t="shared" si="16"/>
        <v>3.7724774837228949</v>
      </c>
      <c r="X58" s="553">
        <f t="shared" si="17"/>
        <v>-22.650262130099733</v>
      </c>
      <c r="Y58" s="554">
        <f t="shared" si="18"/>
        <v>-21.389129391255125</v>
      </c>
      <c r="Z58" s="554">
        <f t="shared" si="19"/>
        <v>-22.695608372288646</v>
      </c>
      <c r="AA58" s="554">
        <f t="shared" si="20"/>
        <v>-19.347726480557014</v>
      </c>
      <c r="AB58" s="555">
        <f t="shared" si="21"/>
        <v>-21.570968398775278</v>
      </c>
      <c r="AC58" s="553">
        <f t="shared" si="22"/>
        <v>-14.05460715426176</v>
      </c>
      <c r="AD58" s="554">
        <f t="shared" si="23"/>
        <v>-9.7696220364686326</v>
      </c>
      <c r="AE58" s="554">
        <f t="shared" si="24"/>
        <v>-3.3412608905061347</v>
      </c>
      <c r="AF58" s="554">
        <f t="shared" si="25"/>
        <v>3.1036211159301246</v>
      </c>
      <c r="AG58" s="555">
        <f t="shared" si="26"/>
        <v>-6.1875704645062797</v>
      </c>
      <c r="AH58" s="553">
        <f t="shared" si="27"/>
        <v>11.532383030950683</v>
      </c>
      <c r="AI58" s="554">
        <f t="shared" si="28"/>
        <v>4.9595044891768794</v>
      </c>
      <c r="AJ58" s="554">
        <f t="shared" si="29"/>
        <v>2.4889230982518598</v>
      </c>
      <c r="AK58" s="554">
        <f t="shared" si="30"/>
        <v>6.0457232844334214</v>
      </c>
      <c r="AL58" s="555">
        <f t="shared" si="31"/>
        <v>6.1733379455480133</v>
      </c>
      <c r="AM58" s="553">
        <f t="shared" si="32"/>
        <v>9.703063877193955</v>
      </c>
      <c r="AN58" s="554">
        <f t="shared" si="33"/>
        <v>15.595227023717257</v>
      </c>
      <c r="AO58" s="554">
        <f t="shared" si="34"/>
        <v>18.900875980691097</v>
      </c>
      <c r="AP58" s="554">
        <f t="shared" si="35"/>
        <v>11.275025943590933</v>
      </c>
      <c r="AQ58" s="555">
        <f t="shared" si="36"/>
        <v>13.802577749731327</v>
      </c>
      <c r="AR58" s="553">
        <f t="shared" si="37"/>
        <v>1.5951003008173501</v>
      </c>
      <c r="AS58" s="554">
        <f t="shared" si="38"/>
        <v>-2.9575058399863678</v>
      </c>
      <c r="AT58" s="554">
        <f t="shared" si="39"/>
        <v>-7.1908834358199272</v>
      </c>
      <c r="AU58" s="554">
        <f t="shared" si="40"/>
        <v>-7.3490411458320608</v>
      </c>
      <c r="AV58" s="555">
        <f t="shared" si="41"/>
        <v>-4.0894562990222596</v>
      </c>
      <c r="AW58" s="553">
        <f t="shared" si="42"/>
        <v>-6.4792884796402745</v>
      </c>
      <c r="AX58" s="715">
        <f t="shared" si="42"/>
        <v>-26.272972405576155</v>
      </c>
      <c r="AY58" s="19"/>
      <c r="AZ58" s="19"/>
      <c r="BA58" s="354"/>
    </row>
    <row r="59" spans="1:53" ht="15" customHeight="1" thickBot="1">
      <c r="A59" s="318"/>
      <c r="B59" s="194"/>
      <c r="C59" s="20"/>
      <c r="D59" s="556"/>
      <c r="E59" s="556"/>
      <c r="F59" s="556"/>
      <c r="G59" s="556"/>
      <c r="H59" s="557"/>
      <c r="I59" s="556"/>
      <c r="J59" s="556"/>
      <c r="K59" s="556"/>
      <c r="L59" s="556"/>
      <c r="M59" s="557"/>
      <c r="N59" s="556"/>
      <c r="O59" s="556"/>
      <c r="P59" s="556"/>
      <c r="Q59" s="556"/>
      <c r="R59" s="557"/>
      <c r="S59" s="556"/>
      <c r="T59" s="556"/>
      <c r="U59" s="556"/>
      <c r="V59" s="556"/>
      <c r="W59" s="557"/>
      <c r="X59" s="556"/>
      <c r="Y59" s="556"/>
      <c r="Z59" s="556"/>
      <c r="AA59" s="556"/>
      <c r="AB59" s="557"/>
      <c r="AC59" s="556"/>
      <c r="AD59" s="556"/>
      <c r="AE59" s="556"/>
      <c r="AF59" s="556"/>
      <c r="AG59" s="557"/>
      <c r="AH59" s="556"/>
      <c r="AI59" s="556"/>
      <c r="AJ59" s="556"/>
      <c r="AK59" s="556"/>
      <c r="AL59" s="557"/>
      <c r="AM59" s="556"/>
      <c r="AN59" s="556"/>
      <c r="AO59" s="556"/>
      <c r="AP59" s="556"/>
      <c r="AQ59" s="557"/>
      <c r="AR59" s="556"/>
      <c r="AS59" s="556"/>
      <c r="AT59" s="556"/>
      <c r="AU59" s="556"/>
      <c r="AV59" s="557"/>
      <c r="AW59" s="556"/>
      <c r="AX59" s="719"/>
      <c r="AY59" s="331"/>
      <c r="AZ59" s="331"/>
      <c r="BA59" s="331"/>
    </row>
    <row r="60" spans="1:53" ht="18" customHeight="1">
      <c r="A60" s="319" t="s">
        <v>14</v>
      </c>
      <c r="B60" s="195"/>
      <c r="C60" s="327" t="s">
        <v>13</v>
      </c>
      <c r="D60" s="558"/>
      <c r="E60" s="559"/>
      <c r="F60" s="559"/>
      <c r="G60" s="559"/>
      <c r="H60" s="560"/>
      <c r="I60" s="558">
        <f t="shared" ref="I60:R61" si="43">I28/D28*100-100</f>
        <v>29.135954554207842</v>
      </c>
      <c r="J60" s="559">
        <f t="shared" si="43"/>
        <v>6.9808997618871871</v>
      </c>
      <c r="K60" s="559">
        <f t="shared" si="43"/>
        <v>1.6585233741289329</v>
      </c>
      <c r="L60" s="559">
        <f t="shared" si="43"/>
        <v>4.5989934970996416</v>
      </c>
      <c r="M60" s="560">
        <f t="shared" si="43"/>
        <v>9.8739492821890167</v>
      </c>
      <c r="N60" s="558">
        <f t="shared" si="43"/>
        <v>4.587641442457155</v>
      </c>
      <c r="O60" s="559">
        <f t="shared" si="43"/>
        <v>-0.73884864924788474</v>
      </c>
      <c r="P60" s="559">
        <f t="shared" si="43"/>
        <v>2.7391053742682061</v>
      </c>
      <c r="Q60" s="559">
        <f t="shared" si="43"/>
        <v>1.7208315160660561</v>
      </c>
      <c r="R60" s="560">
        <f t="shared" si="43"/>
        <v>2.1113999651943658</v>
      </c>
      <c r="S60" s="558">
        <f t="shared" ref="S60:AB61" si="44">S28/N28*100-100</f>
        <v>2.6486926548374043</v>
      </c>
      <c r="T60" s="559">
        <f t="shared" si="44"/>
        <v>5.8051934044391089</v>
      </c>
      <c r="U60" s="559">
        <f t="shared" si="44"/>
        <v>-1.2223881541303427</v>
      </c>
      <c r="V60" s="559">
        <f t="shared" si="44"/>
        <v>-16.136609610616631</v>
      </c>
      <c r="W60" s="560">
        <f t="shared" si="44"/>
        <v>-2.1935865680739965</v>
      </c>
      <c r="X60" s="558">
        <f t="shared" si="44"/>
        <v>-42.957342494689001</v>
      </c>
      <c r="Y60" s="559">
        <f t="shared" si="44"/>
        <v>-42.833170542202922</v>
      </c>
      <c r="Z60" s="559">
        <f t="shared" si="44"/>
        <v>-45.861738244354711</v>
      </c>
      <c r="AA60" s="559">
        <f t="shared" si="44"/>
        <v>-44.273666393902445</v>
      </c>
      <c r="AB60" s="560">
        <f t="shared" si="44"/>
        <v>-43.925138465438593</v>
      </c>
      <c r="AC60" s="558">
        <f t="shared" ref="AC60:AL61" si="45">AC28/X28*100-100</f>
        <v>-41.20459540592234</v>
      </c>
      <c r="AD60" s="559">
        <f t="shared" si="45"/>
        <v>-32.284874753997798</v>
      </c>
      <c r="AE60" s="559">
        <f t="shared" si="45"/>
        <v>-19.737019181653309</v>
      </c>
      <c r="AF60" s="559">
        <f t="shared" si="45"/>
        <v>-3.7717571645403183</v>
      </c>
      <c r="AG60" s="560">
        <f t="shared" si="45"/>
        <v>-25.813174600406029</v>
      </c>
      <c r="AH60" s="558">
        <f t="shared" si="45"/>
        <v>33.800413844963487</v>
      </c>
      <c r="AI60" s="559">
        <f t="shared" si="45"/>
        <v>18.184445283441335</v>
      </c>
      <c r="AJ60" s="559">
        <f t="shared" si="45"/>
        <v>14.074785493705647</v>
      </c>
      <c r="AK60" s="559">
        <f t="shared" si="45"/>
        <v>21.65800111404188</v>
      </c>
      <c r="AL60" s="560">
        <f t="shared" si="45"/>
        <v>21.600729172562083</v>
      </c>
      <c r="AM60" s="558">
        <f t="shared" ref="AM60:AV61" si="46">AM28/AH28*100-100</f>
        <v>20.308967542699548</v>
      </c>
      <c r="AN60" s="559">
        <f t="shared" si="46"/>
        <v>34.684595701237726</v>
      </c>
      <c r="AO60" s="559">
        <f t="shared" si="46"/>
        <v>44.15113618589902</v>
      </c>
      <c r="AP60" s="559">
        <f t="shared" si="46"/>
        <v>24.002636041313011</v>
      </c>
      <c r="AQ60" s="560">
        <f t="shared" si="46"/>
        <v>30.486911542664302</v>
      </c>
      <c r="AR60" s="558">
        <f t="shared" si="46"/>
        <v>2.7927798263743853</v>
      </c>
      <c r="AS60" s="559">
        <f t="shared" si="46"/>
        <v>-9.5009649859237868</v>
      </c>
      <c r="AT60" s="559">
        <f t="shared" si="46"/>
        <v>-18.947877553966748</v>
      </c>
      <c r="AU60" s="559">
        <f t="shared" si="46"/>
        <v>-18.976902304073491</v>
      </c>
      <c r="AV60" s="560">
        <f t="shared" si="46"/>
        <v>-11.681512963576452</v>
      </c>
      <c r="AW60" s="558">
        <f t="shared" ref="AW60:AX61" si="47">AW28/AR28*100-100</f>
        <v>-15.527741877478647</v>
      </c>
      <c r="AX60" s="720">
        <f t="shared" si="47"/>
        <v>-50.219285660481454</v>
      </c>
      <c r="AY60" s="22"/>
      <c r="AZ60" s="22"/>
      <c r="BA60" s="355"/>
    </row>
    <row r="61" spans="1:53" ht="18" customHeight="1" thickBot="1">
      <c r="A61" s="320" t="s">
        <v>80</v>
      </c>
      <c r="B61" s="196"/>
      <c r="C61" s="328" t="s">
        <v>96</v>
      </c>
      <c r="D61" s="561"/>
      <c r="E61" s="562"/>
      <c r="F61" s="562"/>
      <c r="G61" s="562"/>
      <c r="H61" s="563"/>
      <c r="I61" s="561">
        <f t="shared" si="43"/>
        <v>14.39711523538827</v>
      </c>
      <c r="J61" s="562">
        <f t="shared" si="43"/>
        <v>11.50969080961859</v>
      </c>
      <c r="K61" s="562">
        <f t="shared" si="43"/>
        <v>12.273025146613151</v>
      </c>
      <c r="L61" s="562">
        <f t="shared" si="43"/>
        <v>15.707809671419156</v>
      </c>
      <c r="M61" s="563">
        <f t="shared" si="43"/>
        <v>13.48129333641792</v>
      </c>
      <c r="N61" s="561">
        <f t="shared" si="43"/>
        <v>14.278877100015919</v>
      </c>
      <c r="O61" s="562">
        <f t="shared" si="43"/>
        <v>12.587586548730485</v>
      </c>
      <c r="P61" s="562">
        <f t="shared" si="43"/>
        <v>11.574620890876091</v>
      </c>
      <c r="Q61" s="562">
        <f t="shared" si="43"/>
        <v>10.806903218115721</v>
      </c>
      <c r="R61" s="563">
        <f t="shared" si="43"/>
        <v>12.250824689537481</v>
      </c>
      <c r="S61" s="561">
        <f t="shared" si="44"/>
        <v>12.591777167145082</v>
      </c>
      <c r="T61" s="562">
        <f t="shared" si="44"/>
        <v>11.730455478540151</v>
      </c>
      <c r="U61" s="562">
        <f t="shared" si="44"/>
        <v>12.31198839118565</v>
      </c>
      <c r="V61" s="562">
        <f t="shared" si="44"/>
        <v>8.6836011456670406</v>
      </c>
      <c r="W61" s="563">
        <f t="shared" si="44"/>
        <v>11.27862823753054</v>
      </c>
      <c r="X61" s="561">
        <f t="shared" si="44"/>
        <v>3.3663991271550628</v>
      </c>
      <c r="Y61" s="562">
        <f t="shared" si="44"/>
        <v>3.7398966911056846</v>
      </c>
      <c r="Z61" s="562">
        <f t="shared" si="44"/>
        <v>2.2121360156835266</v>
      </c>
      <c r="AA61" s="562">
        <f t="shared" si="44"/>
        <v>3.3106032755535182</v>
      </c>
      <c r="AB61" s="563">
        <f t="shared" si="44"/>
        <v>3.1487484475785124</v>
      </c>
      <c r="AC61" s="561">
        <f t="shared" si="45"/>
        <v>5.1406565860646225</v>
      </c>
      <c r="AD61" s="562">
        <f t="shared" si="45"/>
        <v>4.7696996763229293</v>
      </c>
      <c r="AE61" s="562">
        <f t="shared" si="45"/>
        <v>5.9958875683301187</v>
      </c>
      <c r="AF61" s="562">
        <f t="shared" si="45"/>
        <v>6.4748521794852678</v>
      </c>
      <c r="AG61" s="563">
        <f t="shared" si="45"/>
        <v>5.6105336045944938</v>
      </c>
      <c r="AH61" s="561">
        <f t="shared" si="45"/>
        <v>2.7284050089616301</v>
      </c>
      <c r="AI61" s="562">
        <f t="shared" si="45"/>
        <v>-0.56013920453304422</v>
      </c>
      <c r="AJ61" s="562">
        <f t="shared" si="45"/>
        <v>-2.5072490230381561</v>
      </c>
      <c r="AK61" s="562">
        <f t="shared" si="45"/>
        <v>-0.87280471723765629</v>
      </c>
      <c r="AL61" s="563">
        <f t="shared" si="45"/>
        <v>-0.34146421052049902</v>
      </c>
      <c r="AM61" s="561">
        <f t="shared" si="46"/>
        <v>4.2415665468257941</v>
      </c>
      <c r="AN61" s="562">
        <f t="shared" si="46"/>
        <v>6.1261273829389609</v>
      </c>
      <c r="AO61" s="562">
        <f t="shared" si="46"/>
        <v>6.1602073871791276</v>
      </c>
      <c r="AP61" s="562">
        <f t="shared" si="46"/>
        <v>4.3528576699298753</v>
      </c>
      <c r="AQ61" s="563">
        <f t="shared" si="46"/>
        <v>5.2057290118255395</v>
      </c>
      <c r="AR61" s="561">
        <f t="shared" si="46"/>
        <v>0.88329413862346939</v>
      </c>
      <c r="AS61" s="562">
        <f t="shared" si="46"/>
        <v>1.1617629010589781</v>
      </c>
      <c r="AT61" s="562">
        <f t="shared" si="46"/>
        <v>0.86436563867951577</v>
      </c>
      <c r="AU61" s="562">
        <f t="shared" si="46"/>
        <v>0.16583276913577549</v>
      </c>
      <c r="AV61" s="563">
        <f t="shared" si="46"/>
        <v>0.76250600705287752</v>
      </c>
      <c r="AW61" s="561">
        <f t="shared" si="47"/>
        <v>-0.99981501461054734</v>
      </c>
      <c r="AX61" s="721">
        <f t="shared" si="47"/>
        <v>-12.78710299710329</v>
      </c>
      <c r="AY61" s="199"/>
      <c r="AZ61" s="199"/>
      <c r="BA61" s="356"/>
    </row>
    <row r="62" spans="1:53" ht="18" customHeight="1">
      <c r="A62" s="321" t="s">
        <v>130</v>
      </c>
      <c r="B62" s="197"/>
      <c r="C62" s="23" t="s">
        <v>67</v>
      </c>
      <c r="D62" s="564"/>
      <c r="E62" s="565"/>
      <c r="F62" s="565"/>
      <c r="G62" s="565"/>
      <c r="H62" s="566"/>
      <c r="I62" s="564"/>
      <c r="J62" s="565"/>
      <c r="K62" s="565"/>
      <c r="L62" s="565"/>
      <c r="M62" s="566"/>
      <c r="N62" s="564"/>
      <c r="O62" s="565"/>
      <c r="P62" s="565"/>
      <c r="Q62" s="565"/>
      <c r="R62" s="566"/>
      <c r="S62" s="564"/>
      <c r="T62" s="565"/>
      <c r="U62" s="565"/>
      <c r="V62" s="565"/>
      <c r="W62" s="566"/>
      <c r="X62" s="564"/>
      <c r="Y62" s="565"/>
      <c r="Z62" s="565"/>
      <c r="AA62" s="565"/>
      <c r="AB62" s="566"/>
      <c r="AC62" s="564"/>
      <c r="AD62" s="565"/>
      <c r="AE62" s="565"/>
      <c r="AF62" s="565"/>
      <c r="AG62" s="566"/>
      <c r="AH62" s="564"/>
      <c r="AI62" s="565"/>
      <c r="AJ62" s="565"/>
      <c r="AK62" s="565"/>
      <c r="AL62" s="566"/>
      <c r="AM62" s="564"/>
      <c r="AN62" s="565"/>
      <c r="AO62" s="565"/>
      <c r="AP62" s="565"/>
      <c r="AQ62" s="566"/>
      <c r="AR62" s="564"/>
      <c r="AS62" s="565"/>
      <c r="AT62" s="565"/>
      <c r="AU62" s="565"/>
      <c r="AV62" s="566"/>
      <c r="AW62" s="564"/>
      <c r="AX62" s="722"/>
      <c r="AY62" s="24"/>
      <c r="AZ62" s="24"/>
      <c r="BA62" s="24"/>
    </row>
    <row r="63" spans="1:53" ht="18" customHeight="1" thickBot="1">
      <c r="A63" s="323" t="s">
        <v>121</v>
      </c>
      <c r="B63" s="198"/>
      <c r="C63" s="329" t="s">
        <v>120</v>
      </c>
      <c r="D63" s="567"/>
      <c r="E63" s="567"/>
      <c r="F63" s="567"/>
      <c r="G63" s="567"/>
      <c r="H63" s="568"/>
      <c r="I63" s="567">
        <f t="shared" ref="I63:AX63" si="48">I31/D31*100-100</f>
        <v>27.464214936596917</v>
      </c>
      <c r="J63" s="567">
        <f t="shared" si="48"/>
        <v>24.530764185533101</v>
      </c>
      <c r="K63" s="567">
        <f t="shared" si="48"/>
        <v>17.254235922167254</v>
      </c>
      <c r="L63" s="567">
        <f t="shared" si="48"/>
        <v>16.313038429264367</v>
      </c>
      <c r="M63" s="568">
        <f t="shared" si="48"/>
        <v>20.964902550864011</v>
      </c>
      <c r="N63" s="567">
        <f t="shared" si="48"/>
        <v>18.192119345420664</v>
      </c>
      <c r="O63" s="567">
        <f t="shared" si="48"/>
        <v>18.67836171218147</v>
      </c>
      <c r="P63" s="567">
        <f t="shared" si="48"/>
        <v>19.527041712388993</v>
      </c>
      <c r="Q63" s="567">
        <f t="shared" si="48"/>
        <v>8.1106370066050602</v>
      </c>
      <c r="R63" s="568">
        <f t="shared" si="48"/>
        <v>15.831065450764854</v>
      </c>
      <c r="S63" s="567">
        <f t="shared" si="48"/>
        <v>11.377899853719242</v>
      </c>
      <c r="T63" s="567">
        <f t="shared" si="48"/>
        <v>11.132545264063836</v>
      </c>
      <c r="U63" s="567">
        <f t="shared" si="48"/>
        <v>9.0177804221351892</v>
      </c>
      <c r="V63" s="567">
        <f t="shared" si="48"/>
        <v>7.0611568431031628</v>
      </c>
      <c r="W63" s="568">
        <f t="shared" si="48"/>
        <v>9.5978890885519093</v>
      </c>
      <c r="X63" s="567">
        <f t="shared" si="48"/>
        <v>6.6887728467234666</v>
      </c>
      <c r="Y63" s="567">
        <f t="shared" si="48"/>
        <v>7.1054273897381108</v>
      </c>
      <c r="Z63" s="567">
        <f t="shared" si="48"/>
        <v>7.9774608060089349</v>
      </c>
      <c r="AA63" s="567">
        <f t="shared" si="48"/>
        <v>8.486475091568991</v>
      </c>
      <c r="AB63" s="568">
        <f t="shared" si="48"/>
        <v>7.5738079045154052</v>
      </c>
      <c r="AC63" s="567">
        <f t="shared" si="48"/>
        <v>4.4379725710102207</v>
      </c>
      <c r="AD63" s="567">
        <f t="shared" si="48"/>
        <v>5.2087744839524532</v>
      </c>
      <c r="AE63" s="567">
        <f t="shared" si="48"/>
        <v>4.0647184021210876</v>
      </c>
      <c r="AF63" s="567">
        <f t="shared" si="48"/>
        <v>3.0892953171334909</v>
      </c>
      <c r="AG63" s="568">
        <f t="shared" si="48"/>
        <v>4.1896885017048504</v>
      </c>
      <c r="AH63" s="567">
        <f t="shared" si="48"/>
        <v>-3.9683367652849029</v>
      </c>
      <c r="AI63" s="567">
        <f t="shared" si="48"/>
        <v>-3.3055306512806197</v>
      </c>
      <c r="AJ63" s="567">
        <f t="shared" si="48"/>
        <v>-4.5231559734074551</v>
      </c>
      <c r="AK63" s="567">
        <f t="shared" si="48"/>
        <v>-5.326894043678621</v>
      </c>
      <c r="AL63" s="568">
        <f t="shared" si="48"/>
        <v>-4.2864687086617153</v>
      </c>
      <c r="AM63" s="567">
        <f t="shared" si="48"/>
        <v>5.6633724920957036</v>
      </c>
      <c r="AN63" s="567">
        <f t="shared" si="48"/>
        <v>4.5916336827742015</v>
      </c>
      <c r="AO63" s="567">
        <f t="shared" si="48"/>
        <v>7.79822606599501</v>
      </c>
      <c r="AP63" s="567">
        <f t="shared" si="48"/>
        <v>8.0167639111279811</v>
      </c>
      <c r="AQ63" s="568">
        <f t="shared" si="48"/>
        <v>6.5198299231504393</v>
      </c>
      <c r="AR63" s="567">
        <f t="shared" si="48"/>
        <v>10.489768918223547</v>
      </c>
      <c r="AS63" s="567">
        <f t="shared" si="48"/>
        <v>12.634070839160884</v>
      </c>
      <c r="AT63" s="567">
        <f t="shared" si="48"/>
        <v>9.2689663070469237</v>
      </c>
      <c r="AU63" s="567">
        <f t="shared" si="48"/>
        <v>7.8087338121798098</v>
      </c>
      <c r="AV63" s="568">
        <f t="shared" si="48"/>
        <v>10.030422751143718</v>
      </c>
      <c r="AW63" s="567">
        <f t="shared" si="48"/>
        <v>9.3064694511294732</v>
      </c>
      <c r="AX63" s="723">
        <f t="shared" si="48"/>
        <v>6.2212637666626165</v>
      </c>
      <c r="AY63" s="25"/>
      <c r="AZ63" s="25"/>
      <c r="BA63" s="357"/>
    </row>
    <row r="65" spans="1:53" ht="45.75" thickBot="1">
      <c r="A65" s="629" t="s">
        <v>737</v>
      </c>
      <c r="B65" s="639" t="str">
        <f>B36</f>
        <v>Table (4)</v>
      </c>
      <c r="C65" s="270" t="s">
        <v>736</v>
      </c>
    </row>
    <row r="66" spans="1:53" s="3" customFormat="1" ht="27" customHeight="1">
      <c r="A66" s="796" t="s">
        <v>4</v>
      </c>
      <c r="B66" s="798" t="s">
        <v>103</v>
      </c>
      <c r="C66" s="800" t="s">
        <v>1</v>
      </c>
      <c r="D66" s="792" t="s">
        <v>725</v>
      </c>
      <c r="E66" s="793"/>
      <c r="F66" s="793"/>
      <c r="G66" s="793"/>
      <c r="H66" s="794" t="s">
        <v>104</v>
      </c>
      <c r="I66" s="792" t="s">
        <v>726</v>
      </c>
      <c r="J66" s="793"/>
      <c r="K66" s="793"/>
      <c r="L66" s="793"/>
      <c r="M66" s="794" t="s">
        <v>105</v>
      </c>
      <c r="N66" s="792" t="s">
        <v>727</v>
      </c>
      <c r="O66" s="793"/>
      <c r="P66" s="793"/>
      <c r="Q66" s="793"/>
      <c r="R66" s="794" t="s">
        <v>106</v>
      </c>
      <c r="S66" s="792" t="s">
        <v>728</v>
      </c>
      <c r="T66" s="793"/>
      <c r="U66" s="793"/>
      <c r="V66" s="793"/>
      <c r="W66" s="794" t="s">
        <v>107</v>
      </c>
      <c r="X66" s="792" t="s">
        <v>729</v>
      </c>
      <c r="Y66" s="793"/>
      <c r="Z66" s="793"/>
      <c r="AA66" s="793"/>
      <c r="AB66" s="794" t="s">
        <v>108</v>
      </c>
      <c r="AC66" s="792" t="s">
        <v>730</v>
      </c>
      <c r="AD66" s="793"/>
      <c r="AE66" s="793"/>
      <c r="AF66" s="793"/>
      <c r="AG66" s="794" t="s">
        <v>109</v>
      </c>
      <c r="AH66" s="792" t="s">
        <v>731</v>
      </c>
      <c r="AI66" s="793"/>
      <c r="AJ66" s="793"/>
      <c r="AK66" s="793"/>
      <c r="AL66" s="794" t="s">
        <v>448</v>
      </c>
      <c r="AM66" s="792" t="s">
        <v>732</v>
      </c>
      <c r="AN66" s="793"/>
      <c r="AO66" s="793"/>
      <c r="AP66" s="793"/>
      <c r="AQ66" s="794" t="s">
        <v>449</v>
      </c>
      <c r="AR66" s="792" t="s">
        <v>733</v>
      </c>
      <c r="AS66" s="793"/>
      <c r="AT66" s="793"/>
      <c r="AU66" s="793"/>
      <c r="AV66" s="794" t="s">
        <v>450</v>
      </c>
      <c r="AW66" s="792" t="s">
        <v>734</v>
      </c>
      <c r="AX66" s="793"/>
      <c r="AY66" s="793"/>
      <c r="AZ66" s="793"/>
      <c r="BA66" s="794" t="s">
        <v>439</v>
      </c>
    </row>
    <row r="67" spans="1:53" s="3" customFormat="1" ht="15.75" thickBot="1">
      <c r="A67" s="797"/>
      <c r="B67" s="799"/>
      <c r="C67" s="801"/>
      <c r="D67" s="347">
        <v>1</v>
      </c>
      <c r="E67" s="346">
        <v>2</v>
      </c>
      <c r="F67" s="346">
        <v>3</v>
      </c>
      <c r="G67" s="346">
        <v>4</v>
      </c>
      <c r="H67" s="795"/>
      <c r="I67" s="347">
        <v>1</v>
      </c>
      <c r="J67" s="346">
        <v>2</v>
      </c>
      <c r="K67" s="346">
        <v>3</v>
      </c>
      <c r="L67" s="346">
        <v>4</v>
      </c>
      <c r="M67" s="795"/>
      <c r="N67" s="347">
        <v>1</v>
      </c>
      <c r="O67" s="346">
        <v>2</v>
      </c>
      <c r="P67" s="346">
        <v>3</v>
      </c>
      <c r="Q67" s="346">
        <v>4</v>
      </c>
      <c r="R67" s="795"/>
      <c r="S67" s="347">
        <v>1</v>
      </c>
      <c r="T67" s="346">
        <v>2</v>
      </c>
      <c r="U67" s="346">
        <v>3</v>
      </c>
      <c r="V67" s="346">
        <v>4</v>
      </c>
      <c r="W67" s="795"/>
      <c r="X67" s="347">
        <v>1</v>
      </c>
      <c r="Y67" s="346">
        <v>2</v>
      </c>
      <c r="Z67" s="346">
        <v>3</v>
      </c>
      <c r="AA67" s="346">
        <v>4</v>
      </c>
      <c r="AB67" s="795"/>
      <c r="AC67" s="347">
        <v>1</v>
      </c>
      <c r="AD67" s="346">
        <v>2</v>
      </c>
      <c r="AE67" s="346">
        <v>3</v>
      </c>
      <c r="AF67" s="346">
        <v>4</v>
      </c>
      <c r="AG67" s="795"/>
      <c r="AH67" s="347">
        <v>1</v>
      </c>
      <c r="AI67" s="346">
        <v>2</v>
      </c>
      <c r="AJ67" s="346">
        <v>3</v>
      </c>
      <c r="AK67" s="346">
        <v>4</v>
      </c>
      <c r="AL67" s="795"/>
      <c r="AM67" s="347">
        <v>1</v>
      </c>
      <c r="AN67" s="346">
        <v>2</v>
      </c>
      <c r="AO67" s="346">
        <v>3</v>
      </c>
      <c r="AP67" s="346">
        <v>4</v>
      </c>
      <c r="AQ67" s="795"/>
      <c r="AR67" s="347">
        <v>1</v>
      </c>
      <c r="AS67" s="346">
        <v>2</v>
      </c>
      <c r="AT67" s="346">
        <v>3</v>
      </c>
      <c r="AU67" s="346">
        <v>4</v>
      </c>
      <c r="AV67" s="795"/>
      <c r="AW67" s="347">
        <v>1</v>
      </c>
      <c r="AX67" s="346">
        <v>2</v>
      </c>
      <c r="AY67" s="346">
        <v>3</v>
      </c>
      <c r="AZ67" s="346">
        <v>4</v>
      </c>
      <c r="BA67" s="795"/>
    </row>
    <row r="68" spans="1:53" s="1" customFormat="1">
      <c r="A68" s="317" t="s">
        <v>10</v>
      </c>
      <c r="B68" s="189" t="s">
        <v>8</v>
      </c>
      <c r="C68" s="324" t="s">
        <v>9</v>
      </c>
      <c r="D68" s="542"/>
      <c r="E68" s="543">
        <f>E7/D7*100-100</f>
        <v>-3.7110319244312251</v>
      </c>
      <c r="F68" s="543">
        <f t="shared" ref="F68:G68" si="49">F7/E7*100-100</f>
        <v>-1.0387982592457945</v>
      </c>
      <c r="G68" s="543">
        <f t="shared" si="49"/>
        <v>2.7159837542133971</v>
      </c>
      <c r="H68" s="544"/>
      <c r="I68" s="542">
        <f t="shared" ref="I68:I87" si="50">I7/G7*100-100</f>
        <v>6.9204797944834411</v>
      </c>
      <c r="J68" s="543">
        <f>J7/I7*100-100</f>
        <v>0.27128135479085813</v>
      </c>
      <c r="K68" s="543">
        <f t="shared" ref="K68:L68" si="51">K7/J7*100-100</f>
        <v>0.25805777016270781</v>
      </c>
      <c r="L68" s="543">
        <f t="shared" si="51"/>
        <v>2.7396975796540914</v>
      </c>
      <c r="M68" s="544"/>
      <c r="N68" s="542">
        <f>N7/L7*100-100</f>
        <v>2.2998358610662848</v>
      </c>
      <c r="O68" s="543">
        <f>O7/N7*100-100</f>
        <v>0.97184479631853549</v>
      </c>
      <c r="P68" s="543">
        <f t="shared" ref="P68:Q68" si="52">P7/O7*100-100</f>
        <v>3.0205257690410434</v>
      </c>
      <c r="Q68" s="543">
        <f t="shared" si="52"/>
        <v>5.4412772000935092</v>
      </c>
      <c r="R68" s="544"/>
      <c r="S68" s="542">
        <f>S7/Q7*100-100</f>
        <v>12.86935845492647</v>
      </c>
      <c r="T68" s="543">
        <f>T7/S7*100-100</f>
        <v>4.6777187682900774</v>
      </c>
      <c r="U68" s="543">
        <f t="shared" ref="U68:V68" si="53">U7/T7*100-100</f>
        <v>3.9071677908424647</v>
      </c>
      <c r="V68" s="543">
        <f t="shared" si="53"/>
        <v>1.7771294793174519</v>
      </c>
      <c r="W68" s="544"/>
      <c r="X68" s="542">
        <f>X7/V7*100-100</f>
        <v>3.0645064599174106</v>
      </c>
      <c r="Y68" s="543">
        <f>Y7/X7*100-100</f>
        <v>-0.13238619282603281</v>
      </c>
      <c r="Z68" s="543">
        <f t="shared" ref="Z68:AA68" si="54">Z7/Y7*100-100</f>
        <v>0.9556440350218196</v>
      </c>
      <c r="AA68" s="543">
        <f t="shared" si="54"/>
        <v>-8.4175512867531666E-2</v>
      </c>
      <c r="AB68" s="544"/>
      <c r="AC68" s="542">
        <f>AC7/AA7*100-100</f>
        <v>6.7417185225364733</v>
      </c>
      <c r="AD68" s="543">
        <f>AD7/AC7*100-100</f>
        <v>0.42574403411717299</v>
      </c>
      <c r="AE68" s="543">
        <f t="shared" ref="AE68:AF68" si="55">AE7/AD7*100-100</f>
        <v>0.66804594044913301</v>
      </c>
      <c r="AF68" s="543">
        <f t="shared" si="55"/>
        <v>-3.3958006254822379</v>
      </c>
      <c r="AG68" s="544"/>
      <c r="AH68" s="542">
        <f>AH7/AF7*100-100</f>
        <v>17.60086207322334</v>
      </c>
      <c r="AI68" s="543">
        <f>AI7/AH7*100-100</f>
        <v>4.586827193683547</v>
      </c>
      <c r="AJ68" s="543">
        <f t="shared" ref="AJ68:AK68" si="56">AJ7/AI7*100-100</f>
        <v>5.9563751079520841</v>
      </c>
      <c r="AK68" s="543">
        <f t="shared" si="56"/>
        <v>4.286964901676555</v>
      </c>
      <c r="AL68" s="544"/>
      <c r="AM68" s="542">
        <f>AM7/AK7*100-100</f>
        <v>11.594449474831308</v>
      </c>
      <c r="AN68" s="543">
        <f>AN7/AM7*100-100</f>
        <v>-2.910558641937314</v>
      </c>
      <c r="AO68" s="543">
        <f t="shared" ref="AO68:AP68" si="57">AO7/AN7*100-100</f>
        <v>-4.1673509948230816</v>
      </c>
      <c r="AP68" s="543">
        <f t="shared" si="57"/>
        <v>3.597824110860202</v>
      </c>
      <c r="AQ68" s="544"/>
      <c r="AR68" s="542">
        <f>AR7/AP7*100-100</f>
        <v>5.6694326811224585</v>
      </c>
      <c r="AS68" s="543">
        <f>AS7/AR7*100-100</f>
        <v>-4.4311284029959381</v>
      </c>
      <c r="AT68" s="543">
        <f t="shared" ref="AT68:AU68" si="58">AT7/AS7*100-100</f>
        <v>-1.5790578507697006</v>
      </c>
      <c r="AU68" s="543">
        <f t="shared" si="58"/>
        <v>-8.0483819374805421E-2</v>
      </c>
      <c r="AV68" s="544"/>
      <c r="AW68" s="542">
        <f>AW7/AU7*100-100</f>
        <v>8.4435415408534027</v>
      </c>
      <c r="AX68" s="702">
        <f>AX7/AW7*100-100</f>
        <v>0.35464288038151892</v>
      </c>
      <c r="AY68" s="8"/>
      <c r="AZ68" s="8"/>
      <c r="BA68" s="351"/>
    </row>
    <row r="69" spans="1:53" s="1" customFormat="1">
      <c r="A69" s="317" t="s">
        <v>14</v>
      </c>
      <c r="B69" s="189" t="s">
        <v>12</v>
      </c>
      <c r="C69" s="324" t="s">
        <v>13</v>
      </c>
      <c r="D69" s="542"/>
      <c r="E69" s="543">
        <f t="shared" ref="E69:G69" si="59">E8/D8*100-100</f>
        <v>14.006966789299</v>
      </c>
      <c r="F69" s="543">
        <f t="shared" si="59"/>
        <v>4.2724573856377503</v>
      </c>
      <c r="G69" s="543">
        <f t="shared" si="59"/>
        <v>-1.1697249989242096</v>
      </c>
      <c r="H69" s="544"/>
      <c r="I69" s="542">
        <f t="shared" si="50"/>
        <v>9.9147998559814994</v>
      </c>
      <c r="J69" s="543">
        <f t="shared" ref="J69:L69" si="60">J8/I8*100-100</f>
        <v>-5.55250140561742</v>
      </c>
      <c r="K69" s="543">
        <f t="shared" si="60"/>
        <v>-0.91517205399202339</v>
      </c>
      <c r="L69" s="543">
        <f t="shared" si="60"/>
        <v>1.6889381140164943</v>
      </c>
      <c r="M69" s="544"/>
      <c r="N69" s="542">
        <f t="shared" ref="N69:N87" si="61">N8/L8*100-100</f>
        <v>9.9028708806417853</v>
      </c>
      <c r="O69" s="543">
        <f t="shared" ref="O69:Q69" si="62">O8/N8*100-100</f>
        <v>-10.362569387942926</v>
      </c>
      <c r="P69" s="543">
        <f t="shared" si="62"/>
        <v>2.5566038758124279</v>
      </c>
      <c r="Q69" s="543">
        <f t="shared" si="62"/>
        <v>0.68107273527266443</v>
      </c>
      <c r="R69" s="544"/>
      <c r="S69" s="542">
        <f t="shared" ref="S69:S87" si="63">S8/Q8*100-100</f>
        <v>10.905365663762453</v>
      </c>
      <c r="T69" s="543">
        <f t="shared" ref="T69:V69" si="64">T8/S8*100-100</f>
        <v>-7.6061717212845252</v>
      </c>
      <c r="U69" s="543">
        <f t="shared" si="64"/>
        <v>-4.2552063474552568</v>
      </c>
      <c r="V69" s="543">
        <f t="shared" si="64"/>
        <v>-14.520548231161428</v>
      </c>
      <c r="W69" s="544"/>
      <c r="X69" s="542">
        <f t="shared" ref="X69:X87" si="65">X8/V8*100-100</f>
        <v>-24.563784510909073</v>
      </c>
      <c r="Y69" s="543">
        <f t="shared" ref="Y69:AA69" si="66">Y8/X8*100-100</f>
        <v>-7.4050464133697744</v>
      </c>
      <c r="Z69" s="543">
        <f t="shared" si="66"/>
        <v>-9.3275462420326249</v>
      </c>
      <c r="AA69" s="543">
        <f t="shared" si="66"/>
        <v>-12.013125444687674</v>
      </c>
      <c r="AB69" s="544"/>
      <c r="AC69" s="542">
        <f t="shared" ref="AC69:AC87" si="67">AC8/AA8*100-100</f>
        <v>-20.409211880362776</v>
      </c>
      <c r="AD69" s="543">
        <f t="shared" ref="AD69:AF69" si="68">AD8/AC8*100-100</f>
        <v>6.6423289805543391</v>
      </c>
      <c r="AE69" s="543">
        <f t="shared" si="68"/>
        <v>7.4743846413814765</v>
      </c>
      <c r="AF69" s="543">
        <f t="shared" si="68"/>
        <v>5.4885109513196397</v>
      </c>
      <c r="AG69" s="544"/>
      <c r="AH69" s="542">
        <f t="shared" ref="AH69:AH87" si="69">AH8/AF8*100-100</f>
        <v>10.666890248255186</v>
      </c>
      <c r="AI69" s="543">
        <f t="shared" ref="AI69:AK69" si="70">AI8/AH8*100-100</f>
        <v>-5.8039946804283034</v>
      </c>
      <c r="AJ69" s="543">
        <f t="shared" si="70"/>
        <v>3.737148696939002</v>
      </c>
      <c r="AK69" s="543">
        <f t="shared" si="70"/>
        <v>12.500946877015039</v>
      </c>
      <c r="AL69" s="544"/>
      <c r="AM69" s="542">
        <f t="shared" ref="AM69:AM87" si="71">AM8/AK8*100-100</f>
        <v>9.4397342140128728</v>
      </c>
      <c r="AN69" s="543">
        <f t="shared" ref="AN69:AP69" si="72">AN8/AM8*100-100</f>
        <v>5.45141523748363</v>
      </c>
      <c r="AO69" s="543">
        <f t="shared" si="72"/>
        <v>11.028494175536125</v>
      </c>
      <c r="AP69" s="543">
        <f t="shared" si="72"/>
        <v>-3.2236974400051537</v>
      </c>
      <c r="AQ69" s="544"/>
      <c r="AR69" s="542">
        <f t="shared" ref="AR69:AR87" si="73">AR8/AP8*100-100</f>
        <v>-9.2792309707834875</v>
      </c>
      <c r="AS69" s="543">
        <f t="shared" ref="AS69:AU69" si="74">AS8/AR8*100-100</f>
        <v>-7.1602953438921162</v>
      </c>
      <c r="AT69" s="543">
        <f t="shared" si="74"/>
        <v>-0.56142473215847133</v>
      </c>
      <c r="AU69" s="543">
        <f t="shared" si="74"/>
        <v>-3.2583530161121104</v>
      </c>
      <c r="AV69" s="544"/>
      <c r="AW69" s="542">
        <f t="shared" ref="AW69:AW87" si="75">AW8/AU8*100-100</f>
        <v>-5.4172398188263742</v>
      </c>
      <c r="AX69" s="702">
        <f t="shared" ref="AX69:AX85" si="76">AX8/AW8*100-100</f>
        <v>-45.288229300705851</v>
      </c>
      <c r="AY69" s="8"/>
      <c r="AZ69" s="8"/>
      <c r="BA69" s="351"/>
    </row>
    <row r="70" spans="1:53" s="1" customFormat="1">
      <c r="A70" s="9" t="s">
        <v>18</v>
      </c>
      <c r="B70" s="190" t="s">
        <v>16</v>
      </c>
      <c r="C70" s="325" t="s">
        <v>17</v>
      </c>
      <c r="D70" s="540"/>
      <c r="E70" s="541">
        <f t="shared" ref="E70:G70" si="77">E9/D9*100-100</f>
        <v>19.873854723490197</v>
      </c>
      <c r="F70" s="541">
        <f t="shared" si="77"/>
        <v>-3.7892130313508403</v>
      </c>
      <c r="G70" s="541">
        <f t="shared" si="77"/>
        <v>-2.6081406528044937</v>
      </c>
      <c r="H70" s="544"/>
      <c r="I70" s="540">
        <f t="shared" si="50"/>
        <v>14.550929963028466</v>
      </c>
      <c r="J70" s="541">
        <f t="shared" ref="J70:L70" si="78">J9/I9*100-100</f>
        <v>8.4143597647818211</v>
      </c>
      <c r="K70" s="541">
        <f t="shared" si="78"/>
        <v>-0.22014520898136425</v>
      </c>
      <c r="L70" s="541">
        <f t="shared" si="78"/>
        <v>5.548844344628364</v>
      </c>
      <c r="M70" s="544"/>
      <c r="N70" s="540">
        <f t="shared" si="61"/>
        <v>-2.8999979707098618</v>
      </c>
      <c r="O70" s="541">
        <f t="shared" ref="O70:Q70" si="79">O9/N9*100-100</f>
        <v>0.68277170170925672</v>
      </c>
      <c r="P70" s="541">
        <f t="shared" si="79"/>
        <v>-1.63073911769375</v>
      </c>
      <c r="Q70" s="541">
        <f t="shared" si="79"/>
        <v>2.0072651735022475</v>
      </c>
      <c r="R70" s="544"/>
      <c r="S70" s="540">
        <f t="shared" si="63"/>
        <v>-1.6261532476078031</v>
      </c>
      <c r="T70" s="541">
        <f t="shared" ref="T70:V70" si="80">T9/S9*100-100</f>
        <v>7.3445965644060038</v>
      </c>
      <c r="U70" s="541">
        <f t="shared" si="80"/>
        <v>3.7927111505621696</v>
      </c>
      <c r="V70" s="541">
        <f t="shared" si="80"/>
        <v>-12.846385374632007</v>
      </c>
      <c r="W70" s="544"/>
      <c r="X70" s="540">
        <f t="shared" si="65"/>
        <v>-27.198629845910176</v>
      </c>
      <c r="Y70" s="541">
        <f t="shared" ref="Y70:AA70" si="81">Y9/X9*100-100</f>
        <v>7.5183447412040749</v>
      </c>
      <c r="Z70" s="541">
        <f t="shared" si="81"/>
        <v>-3.1220228974962652</v>
      </c>
      <c r="AA70" s="541">
        <f t="shared" si="81"/>
        <v>-9.8552859880447272</v>
      </c>
      <c r="AB70" s="544"/>
      <c r="AC70" s="540">
        <f t="shared" si="67"/>
        <v>-13.580761592299552</v>
      </c>
      <c r="AD70" s="541">
        <f t="shared" ref="AD70:AF70" si="82">AD9/AC9*100-100</f>
        <v>8.981399689828649</v>
      </c>
      <c r="AE70" s="541">
        <f t="shared" si="82"/>
        <v>7.3794430436195455</v>
      </c>
      <c r="AF70" s="541">
        <f t="shared" si="82"/>
        <v>2.3528484010899859</v>
      </c>
      <c r="AG70" s="544"/>
      <c r="AH70" s="540">
        <f t="shared" si="69"/>
        <v>-15.180905126491027</v>
      </c>
      <c r="AI70" s="541">
        <f t="shared" ref="AI70:AK70" si="83">AI9/AH9*100-100</f>
        <v>-1.0204820787442088</v>
      </c>
      <c r="AJ70" s="541">
        <f t="shared" si="83"/>
        <v>19.25677487725703</v>
      </c>
      <c r="AK70" s="541">
        <f t="shared" si="83"/>
        <v>6.1361301422422514</v>
      </c>
      <c r="AL70" s="544"/>
      <c r="AM70" s="540">
        <f t="shared" si="71"/>
        <v>-4.0817682078337754</v>
      </c>
      <c r="AN70" s="541">
        <f t="shared" ref="AN70:AP70" si="84">AN9/AM9*100-100</f>
        <v>9.5172116120350694</v>
      </c>
      <c r="AO70" s="541">
        <f t="shared" si="84"/>
        <v>1.2797323112482673</v>
      </c>
      <c r="AP70" s="541">
        <f t="shared" si="84"/>
        <v>-2.3283167080981855</v>
      </c>
      <c r="AQ70" s="544"/>
      <c r="AR70" s="540">
        <f t="shared" si="73"/>
        <v>-13.449197915784637</v>
      </c>
      <c r="AS70" s="541">
        <f t="shared" ref="AS70:AU70" si="85">AS9/AR9*100-100</f>
        <v>3.5602889887215667</v>
      </c>
      <c r="AT70" s="541">
        <f t="shared" si="85"/>
        <v>4.3601111574908202</v>
      </c>
      <c r="AU70" s="541">
        <f t="shared" si="85"/>
        <v>-4.4165995687869639</v>
      </c>
      <c r="AV70" s="544"/>
      <c r="AW70" s="540">
        <f t="shared" si="75"/>
        <v>-11.502309711194172</v>
      </c>
      <c r="AX70" s="702">
        <f t="shared" si="76"/>
        <v>-26.227316760106191</v>
      </c>
      <c r="AY70" s="11"/>
      <c r="AZ70" s="11"/>
      <c r="BA70" s="351"/>
    </row>
    <row r="71" spans="1:53" s="1" customFormat="1" ht="45">
      <c r="A71" s="9" t="s">
        <v>88</v>
      </c>
      <c r="B71" s="190" t="s">
        <v>20</v>
      </c>
      <c r="C71" s="325" t="s">
        <v>21</v>
      </c>
      <c r="D71" s="540"/>
      <c r="E71" s="541">
        <f t="shared" ref="E71:G71" si="86">E10/D10*100-100</f>
        <v>49.379217800922788</v>
      </c>
      <c r="F71" s="541">
        <f t="shared" si="86"/>
        <v>16.782856890093171</v>
      </c>
      <c r="G71" s="541">
        <f t="shared" si="86"/>
        <v>-5.8786082686226706</v>
      </c>
      <c r="H71" s="544"/>
      <c r="I71" s="540">
        <f t="shared" si="50"/>
        <v>-16.281786752771481</v>
      </c>
      <c r="J71" s="541">
        <f t="shared" ref="J71:L71" si="87">J10/I10*100-100</f>
        <v>69.840837034005517</v>
      </c>
      <c r="K71" s="541">
        <f t="shared" si="87"/>
        <v>18.059691252116352</v>
      </c>
      <c r="L71" s="541">
        <f t="shared" si="87"/>
        <v>-8.5649192062818429</v>
      </c>
      <c r="M71" s="544"/>
      <c r="N71" s="540">
        <f t="shared" si="61"/>
        <v>-15.24426200650467</v>
      </c>
      <c r="O71" s="541">
        <f t="shared" ref="O71:Q71" si="88">O10/N10*100-100</f>
        <v>35.389502827963639</v>
      </c>
      <c r="P71" s="541">
        <f t="shared" si="88"/>
        <v>17.014003261006593</v>
      </c>
      <c r="Q71" s="541">
        <f t="shared" si="88"/>
        <v>-21.32749814176033</v>
      </c>
      <c r="R71" s="544"/>
      <c r="S71" s="540">
        <f t="shared" si="63"/>
        <v>-12.583358155599569</v>
      </c>
      <c r="T71" s="541">
        <f t="shared" ref="T71:V71" si="89">T10/S10*100-100</f>
        <v>37.523014459728785</v>
      </c>
      <c r="U71" s="541">
        <f t="shared" si="89"/>
        <v>16.142221629997195</v>
      </c>
      <c r="V71" s="541">
        <f t="shared" si="89"/>
        <v>-21.354456847988018</v>
      </c>
      <c r="W71" s="544"/>
      <c r="X71" s="540">
        <f t="shared" si="65"/>
        <v>-11.481396646774812</v>
      </c>
      <c r="Y71" s="541">
        <f t="shared" ref="Y71:AA71" si="90">Y10/X10*100-100</f>
        <v>41.316395226650769</v>
      </c>
      <c r="Z71" s="541">
        <f t="shared" si="90"/>
        <v>20.376844030623971</v>
      </c>
      <c r="AA71" s="541">
        <f t="shared" si="90"/>
        <v>-9.9869725154174063</v>
      </c>
      <c r="AB71" s="544"/>
      <c r="AC71" s="540">
        <f t="shared" si="67"/>
        <v>3.9409479254476736</v>
      </c>
      <c r="AD71" s="541">
        <f t="shared" ref="AD71:AF71" si="91">AD10/AC10*100-100</f>
        <v>38.473882341626052</v>
      </c>
      <c r="AE71" s="541">
        <f t="shared" si="91"/>
        <v>21.640279085848263</v>
      </c>
      <c r="AF71" s="541">
        <f t="shared" si="91"/>
        <v>-22.804138950780953</v>
      </c>
      <c r="AG71" s="544"/>
      <c r="AH71" s="540">
        <f t="shared" si="69"/>
        <v>-5.1754740510967281</v>
      </c>
      <c r="AI71" s="541">
        <f t="shared" ref="AI71:AK71" si="92">AI10/AH10*100-100</f>
        <v>31.511206663975173</v>
      </c>
      <c r="AJ71" s="541">
        <f t="shared" si="92"/>
        <v>14.846954891180573</v>
      </c>
      <c r="AK71" s="541">
        <f t="shared" si="92"/>
        <v>-26.112378452668523</v>
      </c>
      <c r="AL71" s="544"/>
      <c r="AM71" s="540">
        <f t="shared" si="71"/>
        <v>-20.189038117570405</v>
      </c>
      <c r="AN71" s="541">
        <f t="shared" ref="AN71:AP71" si="93">AN10/AM10*100-100</f>
        <v>9.7842838596067168</v>
      </c>
      <c r="AO71" s="541">
        <f t="shared" si="93"/>
        <v>11.233909040713158</v>
      </c>
      <c r="AP71" s="541">
        <f t="shared" si="93"/>
        <v>-24.907947259929557</v>
      </c>
      <c r="AQ71" s="544"/>
      <c r="AR71" s="540">
        <f t="shared" si="73"/>
        <v>2.9152132179028882</v>
      </c>
      <c r="AS71" s="541">
        <f t="shared" ref="AS71:AU71" si="94">AS10/AR10*100-100</f>
        <v>46.526818013658755</v>
      </c>
      <c r="AT71" s="541">
        <f t="shared" si="94"/>
        <v>8.6118098437793833</v>
      </c>
      <c r="AU71" s="541">
        <f t="shared" si="94"/>
        <v>-14.757061952219544</v>
      </c>
      <c r="AV71" s="544"/>
      <c r="AW71" s="540">
        <f t="shared" si="75"/>
        <v>-5.0245841114209782</v>
      </c>
      <c r="AX71" s="702">
        <f t="shared" si="76"/>
        <v>6.0985282393789504</v>
      </c>
      <c r="AY71" s="11"/>
      <c r="AZ71" s="11"/>
      <c r="BA71" s="351"/>
    </row>
    <row r="72" spans="1:53" s="1" customFormat="1">
      <c r="A72" s="9" t="s">
        <v>24</v>
      </c>
      <c r="B72" s="190" t="s">
        <v>22</v>
      </c>
      <c r="C72" s="325" t="s">
        <v>23</v>
      </c>
      <c r="D72" s="540"/>
      <c r="E72" s="541">
        <f t="shared" ref="E72:G72" si="95">E11/D11*100-100</f>
        <v>2.7804570442076226</v>
      </c>
      <c r="F72" s="541">
        <f t="shared" si="95"/>
        <v>-1.1669637813273823</v>
      </c>
      <c r="G72" s="541">
        <f t="shared" si="95"/>
        <v>2.3568166574279701</v>
      </c>
      <c r="H72" s="544"/>
      <c r="I72" s="540">
        <f t="shared" si="50"/>
        <v>5.8615069741251915</v>
      </c>
      <c r="J72" s="541">
        <f t="shared" ref="J72:L72" si="96">J11/I11*100-100</f>
        <v>0.34623813837069406</v>
      </c>
      <c r="K72" s="541">
        <f t="shared" si="96"/>
        <v>-0.88159059661565209</v>
      </c>
      <c r="L72" s="541">
        <f t="shared" si="96"/>
        <v>3.3702083130470584</v>
      </c>
      <c r="M72" s="544"/>
      <c r="N72" s="540">
        <f t="shared" si="61"/>
        <v>23.02406508665112</v>
      </c>
      <c r="O72" s="541">
        <f t="shared" ref="O72:Q72" si="97">O11/N11*100-100</f>
        <v>-1.9436270981220076</v>
      </c>
      <c r="P72" s="541">
        <f t="shared" si="97"/>
        <v>2.2884290676347518</v>
      </c>
      <c r="Q72" s="541">
        <f t="shared" si="97"/>
        <v>5.6024744806750988</v>
      </c>
      <c r="R72" s="544"/>
      <c r="S72" s="540">
        <f t="shared" si="63"/>
        <v>20.275257110525686</v>
      </c>
      <c r="T72" s="541">
        <f t="shared" ref="T72:V72" si="98">T11/S11*100-100</f>
        <v>-1.8941343679127272</v>
      </c>
      <c r="U72" s="541">
        <f t="shared" si="98"/>
        <v>2.8444048276789431</v>
      </c>
      <c r="V72" s="541">
        <f t="shared" si="98"/>
        <v>4.0077912034990817</v>
      </c>
      <c r="W72" s="544"/>
      <c r="X72" s="540">
        <f t="shared" si="65"/>
        <v>14.159746324560146</v>
      </c>
      <c r="Y72" s="541">
        <f t="shared" ref="Y72:AA72" si="99">Y11/X11*100-100</f>
        <v>-2.0583040635598877</v>
      </c>
      <c r="Z72" s="541">
        <f t="shared" si="99"/>
        <v>5.0814029158594991</v>
      </c>
      <c r="AA72" s="541">
        <f t="shared" si="99"/>
        <v>5.1141991063669394</v>
      </c>
      <c r="AB72" s="544"/>
      <c r="AC72" s="540">
        <f t="shared" si="67"/>
        <v>15.002389839723278</v>
      </c>
      <c r="AD72" s="541">
        <f t="shared" ref="AD72:AF72" si="100">AD11/AC11*100-100</f>
        <v>0.35825438815049893</v>
      </c>
      <c r="AE72" s="541">
        <f t="shared" si="100"/>
        <v>7.4336438739443196</v>
      </c>
      <c r="AF72" s="541">
        <f t="shared" si="100"/>
        <v>1.4354629180062943</v>
      </c>
      <c r="AG72" s="544"/>
      <c r="AH72" s="540">
        <f t="shared" si="69"/>
        <v>5.4652674726837631</v>
      </c>
      <c r="AI72" s="541">
        <f t="shared" ref="AI72:AK72" si="101">AI11/AH11*100-100</f>
        <v>-8.8449462035094228</v>
      </c>
      <c r="AJ72" s="541">
        <f t="shared" si="101"/>
        <v>-4.1169241693100815</v>
      </c>
      <c r="AK72" s="541">
        <f t="shared" si="101"/>
        <v>6.0086051186153782</v>
      </c>
      <c r="AL72" s="544"/>
      <c r="AM72" s="540">
        <f t="shared" si="71"/>
        <v>9.2403847709092872</v>
      </c>
      <c r="AN72" s="541">
        <f t="shared" ref="AN72:AP72" si="102">AN11/AM11*100-100</f>
        <v>-4.3514280643804</v>
      </c>
      <c r="AO72" s="541">
        <f t="shared" si="102"/>
        <v>-4.6902503650508578</v>
      </c>
      <c r="AP72" s="541">
        <f t="shared" si="102"/>
        <v>5.8124874007477132</v>
      </c>
      <c r="AQ72" s="544"/>
      <c r="AR72" s="540">
        <f t="shared" si="73"/>
        <v>-1.7159464855072741</v>
      </c>
      <c r="AS72" s="541">
        <f t="shared" ref="AS72:AU72" si="103">AS11/AR11*100-100</f>
        <v>-4.5632548722816182</v>
      </c>
      <c r="AT72" s="541">
        <f t="shared" si="103"/>
        <v>-3.6746445032788984</v>
      </c>
      <c r="AU72" s="541">
        <f t="shared" si="103"/>
        <v>3.6013282401076623</v>
      </c>
      <c r="AV72" s="544"/>
      <c r="AW72" s="540">
        <f t="shared" si="75"/>
        <v>2.4900390140911952</v>
      </c>
      <c r="AX72" s="702">
        <f t="shared" si="76"/>
        <v>-7.1906785710926755</v>
      </c>
      <c r="AY72" s="11"/>
      <c r="AZ72" s="11"/>
      <c r="BA72" s="351"/>
    </row>
    <row r="73" spans="1:53" s="1" customFormat="1" ht="30">
      <c r="A73" s="9" t="s">
        <v>28</v>
      </c>
      <c r="B73" s="190" t="s">
        <v>26</v>
      </c>
      <c r="C73" s="325" t="s">
        <v>27</v>
      </c>
      <c r="D73" s="540"/>
      <c r="E73" s="541">
        <f t="shared" ref="E73:G73" si="104">E12/D12*100-100</f>
        <v>8.4290913488619879</v>
      </c>
      <c r="F73" s="541">
        <f t="shared" si="104"/>
        <v>18.621688826322782</v>
      </c>
      <c r="G73" s="541">
        <f t="shared" si="104"/>
        <v>-2.760223806801136</v>
      </c>
      <c r="H73" s="544"/>
      <c r="I73" s="540">
        <f t="shared" si="50"/>
        <v>-12.910286373107951</v>
      </c>
      <c r="J73" s="541">
        <f t="shared" ref="J73:L73" si="105">J12/I12*100-100</f>
        <v>9.8372904145451088</v>
      </c>
      <c r="K73" s="541">
        <f t="shared" si="105"/>
        <v>20.384878514152092</v>
      </c>
      <c r="L73" s="541">
        <f t="shared" si="105"/>
        <v>-2.2145405550175354</v>
      </c>
      <c r="M73" s="544"/>
      <c r="N73" s="540">
        <f t="shared" si="61"/>
        <v>-8.4776982521847799</v>
      </c>
      <c r="O73" s="541">
        <f t="shared" ref="O73:Q73" si="106">O12/N12*100-100</f>
        <v>7.6363063992273226</v>
      </c>
      <c r="P73" s="541">
        <f t="shared" si="106"/>
        <v>20.121132507682859</v>
      </c>
      <c r="Q73" s="541">
        <f t="shared" si="106"/>
        <v>6.1784148561941237</v>
      </c>
      <c r="R73" s="544"/>
      <c r="S73" s="540">
        <f t="shared" si="63"/>
        <v>-11.953722287573612</v>
      </c>
      <c r="T73" s="541">
        <f t="shared" ref="T73:V73" si="107">T12/S12*100-100</f>
        <v>-3.1006003029456508</v>
      </c>
      <c r="U73" s="541">
        <f t="shared" si="107"/>
        <v>22.457859125881569</v>
      </c>
      <c r="V73" s="541">
        <f t="shared" si="107"/>
        <v>4.8935287930054017</v>
      </c>
      <c r="W73" s="544"/>
      <c r="X73" s="540">
        <f t="shared" si="65"/>
        <v>-10.885282099925064</v>
      </c>
      <c r="Y73" s="541">
        <f t="shared" ref="Y73:AA73" si="108">Y12/X12*100-100</f>
        <v>-0.1031455563874033</v>
      </c>
      <c r="Z73" s="541">
        <f t="shared" si="108"/>
        <v>13.506170601160065</v>
      </c>
      <c r="AA73" s="541">
        <f t="shared" si="108"/>
        <v>0.82908262916188846</v>
      </c>
      <c r="AB73" s="544"/>
      <c r="AC73" s="540">
        <f t="shared" si="67"/>
        <v>-16.803832303062222</v>
      </c>
      <c r="AD73" s="541">
        <f t="shared" ref="AD73:AF73" si="109">AD12/AC12*100-100</f>
        <v>-5.1504855972120112</v>
      </c>
      <c r="AE73" s="541">
        <f t="shared" si="109"/>
        <v>12.285966887317983</v>
      </c>
      <c r="AF73" s="541">
        <f t="shared" si="109"/>
        <v>2.3824166108474856</v>
      </c>
      <c r="AG73" s="544"/>
      <c r="AH73" s="540">
        <f t="shared" si="69"/>
        <v>-11.983704211516411</v>
      </c>
      <c r="AI73" s="541">
        <f t="shared" ref="AI73:AK73" si="110">AI12/AH12*100-100</f>
        <v>-0.13970834988529646</v>
      </c>
      <c r="AJ73" s="541">
        <f t="shared" si="110"/>
        <v>11.685795167127594</v>
      </c>
      <c r="AK73" s="541">
        <f t="shared" si="110"/>
        <v>7.9081836127789416</v>
      </c>
      <c r="AL73" s="544"/>
      <c r="AM73" s="540">
        <f t="shared" si="71"/>
        <v>-13.01007544297147</v>
      </c>
      <c r="AN73" s="541">
        <f t="shared" ref="AN73:AP73" si="111">AN12/AM12*100-100</f>
        <v>-1.3382480774787382</v>
      </c>
      <c r="AO73" s="541">
        <f t="shared" si="111"/>
        <v>15.816505222457764</v>
      </c>
      <c r="AP73" s="541">
        <f t="shared" si="111"/>
        <v>4.9962215532740828</v>
      </c>
      <c r="AQ73" s="544"/>
      <c r="AR73" s="540">
        <f t="shared" si="73"/>
        <v>-16.668234198074146</v>
      </c>
      <c r="AS73" s="541">
        <f t="shared" ref="AS73:AU73" si="112">AS12/AR12*100-100</f>
        <v>-0.45417302950644967</v>
      </c>
      <c r="AT73" s="541">
        <f t="shared" si="112"/>
        <v>15.492313235096631</v>
      </c>
      <c r="AU73" s="541">
        <f t="shared" si="112"/>
        <v>5.2479522086874084</v>
      </c>
      <c r="AV73" s="544"/>
      <c r="AW73" s="540">
        <f t="shared" si="75"/>
        <v>-20.409626522855504</v>
      </c>
      <c r="AX73" s="702">
        <f t="shared" si="76"/>
        <v>-32.652766792206165</v>
      </c>
      <c r="AY73" s="11"/>
      <c r="AZ73" s="11"/>
      <c r="BA73" s="351"/>
    </row>
    <row r="74" spans="1:53" s="1" customFormat="1">
      <c r="A74" s="9" t="s">
        <v>32</v>
      </c>
      <c r="B74" s="190" t="s">
        <v>30</v>
      </c>
      <c r="C74" s="325" t="s">
        <v>31</v>
      </c>
      <c r="D74" s="540"/>
      <c r="E74" s="541">
        <f t="shared" ref="E74:G74" si="113">E13/D13*100-100</f>
        <v>-13.362367088732512</v>
      </c>
      <c r="F74" s="541">
        <f t="shared" si="113"/>
        <v>22.48225679975944</v>
      </c>
      <c r="G74" s="541">
        <f t="shared" si="113"/>
        <v>-5.9317592696395423</v>
      </c>
      <c r="H74" s="544"/>
      <c r="I74" s="540">
        <f t="shared" si="50"/>
        <v>2.2337226770405607</v>
      </c>
      <c r="J74" s="541">
        <f t="shared" ref="J74:L74" si="114">J13/I13*100-100</f>
        <v>-11.480794014557077</v>
      </c>
      <c r="K74" s="541">
        <f t="shared" si="114"/>
        <v>18.032595149664687</v>
      </c>
      <c r="L74" s="541">
        <f t="shared" si="114"/>
        <v>-3.8141890676411947</v>
      </c>
      <c r="M74" s="544"/>
      <c r="N74" s="540">
        <f t="shared" si="61"/>
        <v>1.6547478454001663</v>
      </c>
      <c r="O74" s="541">
        <f t="shared" ref="O74:Q74" si="115">O13/N13*100-100</f>
        <v>-5.8885909749656804</v>
      </c>
      <c r="P74" s="541">
        <f t="shared" si="115"/>
        <v>8.7537179387791326</v>
      </c>
      <c r="Q74" s="541">
        <f t="shared" si="115"/>
        <v>-1.4692003696476661</v>
      </c>
      <c r="R74" s="544"/>
      <c r="S74" s="540">
        <f t="shared" si="63"/>
        <v>6.4091744533018442</v>
      </c>
      <c r="T74" s="541">
        <f t="shared" ref="T74:V74" si="116">T13/S13*100-100</f>
        <v>-4.3929443022529568</v>
      </c>
      <c r="U74" s="541">
        <f t="shared" si="116"/>
        <v>6.48200781870176</v>
      </c>
      <c r="V74" s="541">
        <f t="shared" si="116"/>
        <v>-0.2343336598050314</v>
      </c>
      <c r="W74" s="544"/>
      <c r="X74" s="540">
        <f t="shared" si="65"/>
        <v>23.884400820792436</v>
      </c>
      <c r="Y74" s="541">
        <f t="shared" ref="Y74:AA74" si="117">Y13/X13*100-100</f>
        <v>2.1845391430460097</v>
      </c>
      <c r="Z74" s="541">
        <f t="shared" si="117"/>
        <v>11.981288885137346</v>
      </c>
      <c r="AA74" s="541">
        <f t="shared" si="117"/>
        <v>-0.83540397368972208</v>
      </c>
      <c r="AB74" s="544"/>
      <c r="AC74" s="540">
        <f t="shared" si="67"/>
        <v>6.9588937310875991</v>
      </c>
      <c r="AD74" s="541">
        <f t="shared" ref="AD74:AF74" si="118">AD13/AC13*100-100</f>
        <v>-1.3310142533751304</v>
      </c>
      <c r="AE74" s="541">
        <f t="shared" si="118"/>
        <v>7.9323693079747812</v>
      </c>
      <c r="AF74" s="541">
        <f t="shared" si="118"/>
        <v>-3.549582004211004</v>
      </c>
      <c r="AG74" s="544"/>
      <c r="AH74" s="540">
        <f t="shared" si="69"/>
        <v>-8.0005822715245216</v>
      </c>
      <c r="AI74" s="541">
        <f t="shared" ref="AI74:AK74" si="119">AI13/AH13*100-100</f>
        <v>-7.2016264207812242</v>
      </c>
      <c r="AJ74" s="541">
        <f t="shared" si="119"/>
        <v>1.9819369448022002</v>
      </c>
      <c r="AK74" s="541">
        <f t="shared" si="119"/>
        <v>6.5964930552565164</v>
      </c>
      <c r="AL74" s="544"/>
      <c r="AM74" s="540">
        <f t="shared" si="71"/>
        <v>10.264823560282736</v>
      </c>
      <c r="AN74" s="541">
        <f t="shared" ref="AN74:AP74" si="120">AN13/AM13*100-100</f>
        <v>-3.1515626793396763</v>
      </c>
      <c r="AO74" s="541">
        <f t="shared" si="120"/>
        <v>9.9535749679179304</v>
      </c>
      <c r="AP74" s="541">
        <f t="shared" si="120"/>
        <v>-4.7533469492976366</v>
      </c>
      <c r="AQ74" s="544"/>
      <c r="AR74" s="540">
        <f t="shared" si="73"/>
        <v>6.9169506350587966</v>
      </c>
      <c r="AS74" s="541">
        <f t="shared" ref="AS74:AU74" si="121">AS13/AR13*100-100</f>
        <v>0.33797822106467379</v>
      </c>
      <c r="AT74" s="541">
        <f t="shared" si="121"/>
        <v>3.3495172489371328</v>
      </c>
      <c r="AU74" s="541">
        <f t="shared" si="121"/>
        <v>-3.1165417475258863</v>
      </c>
      <c r="AV74" s="544"/>
      <c r="AW74" s="540">
        <f t="shared" si="75"/>
        <v>2.9022839293610048</v>
      </c>
      <c r="AX74" s="702">
        <f t="shared" si="76"/>
        <v>-30.70575544832451</v>
      </c>
      <c r="AY74" s="11"/>
      <c r="AZ74" s="11"/>
      <c r="BA74" s="351"/>
    </row>
    <row r="75" spans="1:53" s="1" customFormat="1">
      <c r="A75" s="9" t="s">
        <v>36</v>
      </c>
      <c r="B75" s="190" t="s">
        <v>34</v>
      </c>
      <c r="C75" s="325" t="s">
        <v>35</v>
      </c>
      <c r="D75" s="540"/>
      <c r="E75" s="541">
        <f t="shared" ref="E75:G75" si="122">E14/D14*100-100</f>
        <v>0.43472812598122346</v>
      </c>
      <c r="F75" s="541">
        <f t="shared" si="122"/>
        <v>3.3197729464844628</v>
      </c>
      <c r="G75" s="541">
        <f t="shared" si="122"/>
        <v>19.606118842689398</v>
      </c>
      <c r="H75" s="544"/>
      <c r="I75" s="540">
        <f t="shared" si="50"/>
        <v>-7.4131521094434731</v>
      </c>
      <c r="J75" s="541">
        <f t="shared" ref="J75:L75" si="123">J14/I14*100-100</f>
        <v>8.3947634344312121</v>
      </c>
      <c r="K75" s="541">
        <f t="shared" si="123"/>
        <v>-2.4608336604582917</v>
      </c>
      <c r="L75" s="541">
        <f t="shared" si="123"/>
        <v>13.32324042774205</v>
      </c>
      <c r="M75" s="544"/>
      <c r="N75" s="540">
        <f t="shared" si="61"/>
        <v>-1.6090105944954161</v>
      </c>
      <c r="O75" s="541">
        <f t="shared" ref="O75:Q75" si="124">O14/N14*100-100</f>
        <v>4.8762351934453108</v>
      </c>
      <c r="P75" s="541">
        <f t="shared" si="124"/>
        <v>0.69347473727938791</v>
      </c>
      <c r="Q75" s="541">
        <f t="shared" si="124"/>
        <v>7.1903969267011547</v>
      </c>
      <c r="R75" s="544"/>
      <c r="S75" s="540">
        <f t="shared" si="63"/>
        <v>6.6818306594082344</v>
      </c>
      <c r="T75" s="541">
        <f t="shared" ref="T75:V75" si="125">T14/S14*100-100</f>
        <v>-1.2891472694810489</v>
      </c>
      <c r="U75" s="541">
        <f t="shared" si="125"/>
        <v>7.8956928921190723</v>
      </c>
      <c r="V75" s="541">
        <f t="shared" si="125"/>
        <v>6.881157138376409</v>
      </c>
      <c r="W75" s="544"/>
      <c r="X75" s="540">
        <f t="shared" si="65"/>
        <v>-8.5464605426984406</v>
      </c>
      <c r="Y75" s="541">
        <f t="shared" ref="Y75:AA75" si="126">Y14/X14*100-100</f>
        <v>-2.5292450993083548</v>
      </c>
      <c r="Z75" s="541">
        <f t="shared" si="126"/>
        <v>2.3559511851037627</v>
      </c>
      <c r="AA75" s="541">
        <f t="shared" si="126"/>
        <v>2.1486701549127787</v>
      </c>
      <c r="AB75" s="544"/>
      <c r="AC75" s="540">
        <f t="shared" si="67"/>
        <v>-10.025267602673495</v>
      </c>
      <c r="AD75" s="541">
        <f t="shared" ref="AD75:AF75" si="127">AD14/AC14*100-100</f>
        <v>-5.8744550638491688</v>
      </c>
      <c r="AE75" s="541">
        <f t="shared" si="127"/>
        <v>3.0185317969119581</v>
      </c>
      <c r="AF75" s="541">
        <f t="shared" si="127"/>
        <v>4.7051887868784377</v>
      </c>
      <c r="AG75" s="544"/>
      <c r="AH75" s="540">
        <f t="shared" si="69"/>
        <v>-9.2701080710123023</v>
      </c>
      <c r="AI75" s="541">
        <f t="shared" ref="AI75:AK75" si="128">AI14/AH14*100-100</f>
        <v>6.059852906592738</v>
      </c>
      <c r="AJ75" s="541">
        <f t="shared" si="128"/>
        <v>-2.6757531889666524</v>
      </c>
      <c r="AK75" s="541">
        <f t="shared" si="128"/>
        <v>1.1949984849378694</v>
      </c>
      <c r="AL75" s="544"/>
      <c r="AM75" s="540">
        <f t="shared" si="71"/>
        <v>-8.2691025272350345</v>
      </c>
      <c r="AN75" s="541">
        <f t="shared" ref="AN75:AP75" si="129">AN14/AM14*100-100</f>
        <v>6.9784314626571131</v>
      </c>
      <c r="AO75" s="541">
        <f t="shared" si="129"/>
        <v>3.3809765357890313</v>
      </c>
      <c r="AP75" s="541">
        <f t="shared" si="129"/>
        <v>-7.7160562152755574E-2</v>
      </c>
      <c r="AQ75" s="544"/>
      <c r="AR75" s="540">
        <f t="shared" si="73"/>
        <v>-11.157342344018986</v>
      </c>
      <c r="AS75" s="541">
        <f t="shared" ref="AS75:AU75" si="130">AS14/AR14*100-100</f>
        <v>9.4129708590693184</v>
      </c>
      <c r="AT75" s="541">
        <f t="shared" si="130"/>
        <v>11.176895591285202</v>
      </c>
      <c r="AU75" s="541">
        <f t="shared" si="130"/>
        <v>9.2488769036077372</v>
      </c>
      <c r="AV75" s="544"/>
      <c r="AW75" s="540">
        <f t="shared" si="75"/>
        <v>-22.689210262815536</v>
      </c>
      <c r="AX75" s="702">
        <f t="shared" si="76"/>
        <v>-31.750184055558279</v>
      </c>
      <c r="AY75" s="11"/>
      <c r="AZ75" s="11"/>
      <c r="BA75" s="351"/>
    </row>
    <row r="76" spans="1:53" s="1" customFormat="1">
      <c r="A76" s="9" t="s">
        <v>40</v>
      </c>
      <c r="B76" s="190" t="s">
        <v>38</v>
      </c>
      <c r="C76" s="325" t="s">
        <v>39</v>
      </c>
      <c r="D76" s="540"/>
      <c r="E76" s="541">
        <f t="shared" ref="E76:G76" si="131">E15/D15*100-100</f>
        <v>-1.2123072754175723</v>
      </c>
      <c r="F76" s="541">
        <f t="shared" si="131"/>
        <v>14.178834620625793</v>
      </c>
      <c r="G76" s="541">
        <f t="shared" si="131"/>
        <v>-4.6127106139966969</v>
      </c>
      <c r="H76" s="544"/>
      <c r="I76" s="540">
        <f t="shared" si="50"/>
        <v>-5.0438523941690079</v>
      </c>
      <c r="J76" s="541">
        <f t="shared" ref="J76:L76" si="132">J15/I15*100-100</f>
        <v>4.4548405207777364E-2</v>
      </c>
      <c r="K76" s="541">
        <f t="shared" si="132"/>
        <v>17.666056396402794</v>
      </c>
      <c r="L76" s="541">
        <f t="shared" si="132"/>
        <v>-8.7683764861936169</v>
      </c>
      <c r="M76" s="544"/>
      <c r="N76" s="540">
        <f t="shared" si="61"/>
        <v>-0.29276628978226427</v>
      </c>
      <c r="O76" s="541">
        <f t="shared" ref="O76:Q76" si="133">O15/N15*100-100</f>
        <v>-1.2330629114230334</v>
      </c>
      <c r="P76" s="541">
        <f t="shared" si="133"/>
        <v>16.995421659279074</v>
      </c>
      <c r="Q76" s="541">
        <f t="shared" si="133"/>
        <v>-5.9768616621773134</v>
      </c>
      <c r="R76" s="544"/>
      <c r="S76" s="540">
        <f t="shared" si="63"/>
        <v>6.1316211311125244</v>
      </c>
      <c r="T76" s="541">
        <f t="shared" ref="T76:V76" si="134">T15/S15*100-100</f>
        <v>-3.4076660440537552</v>
      </c>
      <c r="U76" s="541">
        <f t="shared" si="134"/>
        <v>14.654939543576859</v>
      </c>
      <c r="V76" s="541">
        <f t="shared" si="134"/>
        <v>-6.0631235128694385</v>
      </c>
      <c r="W76" s="544"/>
      <c r="X76" s="540">
        <f t="shared" si="65"/>
        <v>9.2597036503686496</v>
      </c>
      <c r="Y76" s="541">
        <f t="shared" ref="Y76:AA76" si="135">Y15/X15*100-100</f>
        <v>-4.5510025246420867</v>
      </c>
      <c r="Z76" s="541">
        <f t="shared" si="135"/>
        <v>11.710070521119547</v>
      </c>
      <c r="AA76" s="541">
        <f t="shared" si="135"/>
        <v>-7.2336409479507751</v>
      </c>
      <c r="AB76" s="544"/>
      <c r="AC76" s="540">
        <f t="shared" si="67"/>
        <v>-1.1882845354632678</v>
      </c>
      <c r="AD76" s="541">
        <f t="shared" ref="AD76:AF76" si="136">AD15/AC15*100-100</f>
        <v>-5.0869549488303534</v>
      </c>
      <c r="AE76" s="541">
        <f t="shared" si="136"/>
        <v>10.091996219497545</v>
      </c>
      <c r="AF76" s="541">
        <f t="shared" si="136"/>
        <v>-5.5297618345093866</v>
      </c>
      <c r="AG76" s="544"/>
      <c r="AH76" s="540">
        <f t="shared" si="69"/>
        <v>1.5585264756611963</v>
      </c>
      <c r="AI76" s="541">
        <f t="shared" ref="AI76:AK76" si="137">AI15/AH15*100-100</f>
        <v>-5.7345986846542303</v>
      </c>
      <c r="AJ76" s="541">
        <f t="shared" si="137"/>
        <v>3.4773993036751847</v>
      </c>
      <c r="AK76" s="541">
        <f t="shared" si="137"/>
        <v>-1.5903571747692808</v>
      </c>
      <c r="AL76" s="544"/>
      <c r="AM76" s="540">
        <f t="shared" si="71"/>
        <v>3.2364970433278302</v>
      </c>
      <c r="AN76" s="541">
        <f t="shared" ref="AN76:AP76" si="138">AN15/AM15*100-100</f>
        <v>-7.4400361842247946</v>
      </c>
      <c r="AO76" s="541">
        <f t="shared" si="138"/>
        <v>11.523826433445365</v>
      </c>
      <c r="AP76" s="541">
        <f t="shared" si="138"/>
        <v>-5.9248567900333455</v>
      </c>
      <c r="AQ76" s="544"/>
      <c r="AR76" s="540">
        <f t="shared" si="73"/>
        <v>-1.454006692108706</v>
      </c>
      <c r="AS76" s="541">
        <f t="shared" ref="AS76:AU76" si="139">AS15/AR15*100-100</f>
        <v>-6.3136858948504937</v>
      </c>
      <c r="AT76" s="541">
        <f t="shared" si="139"/>
        <v>8.5944629970461222</v>
      </c>
      <c r="AU76" s="541">
        <f t="shared" si="139"/>
        <v>-9.6627822770873593</v>
      </c>
      <c r="AV76" s="544"/>
      <c r="AW76" s="540">
        <f t="shared" si="75"/>
        <v>5.8425973613245503</v>
      </c>
      <c r="AX76" s="702">
        <f t="shared" si="76"/>
        <v>-8.3889841413083701</v>
      </c>
      <c r="AY76" s="11"/>
      <c r="AZ76" s="11"/>
      <c r="BA76" s="351"/>
    </row>
    <row r="77" spans="1:53" s="1" customFormat="1">
      <c r="A77" s="9" t="s">
        <v>44</v>
      </c>
      <c r="B77" s="190" t="s">
        <v>42</v>
      </c>
      <c r="C77" s="325" t="s">
        <v>43</v>
      </c>
      <c r="D77" s="540"/>
      <c r="E77" s="541">
        <f t="shared" ref="E77:G77" si="140">E16/D16*100-100</f>
        <v>4.3291539855561325</v>
      </c>
      <c r="F77" s="541">
        <f t="shared" si="140"/>
        <v>0.71249137319794897</v>
      </c>
      <c r="G77" s="541">
        <f t="shared" si="140"/>
        <v>6.1889145040176601</v>
      </c>
      <c r="H77" s="544"/>
      <c r="I77" s="540">
        <f t="shared" si="50"/>
        <v>-1.7384898495837575</v>
      </c>
      <c r="J77" s="541">
        <f t="shared" ref="J77:L77" si="141">J16/I16*100-100</f>
        <v>1.1990081448203966</v>
      </c>
      <c r="K77" s="541">
        <f t="shared" si="141"/>
        <v>-0.84025778299945841</v>
      </c>
      <c r="L77" s="541">
        <f t="shared" si="141"/>
        <v>11.659091280216714</v>
      </c>
      <c r="M77" s="544"/>
      <c r="N77" s="540">
        <f t="shared" si="61"/>
        <v>-5.9914518376034067</v>
      </c>
      <c r="O77" s="541">
        <f t="shared" ref="O77:Q77" si="142">O16/N16*100-100</f>
        <v>5.6573504557093486</v>
      </c>
      <c r="P77" s="541">
        <f t="shared" si="142"/>
        <v>-7.0056448485265719</v>
      </c>
      <c r="Q77" s="541">
        <f t="shared" si="142"/>
        <v>13.521585146794905</v>
      </c>
      <c r="R77" s="544"/>
      <c r="S77" s="540">
        <f t="shared" si="63"/>
        <v>6.9825568759287222</v>
      </c>
      <c r="T77" s="541">
        <f t="shared" ref="T77:V77" si="143">T16/S16*100-100</f>
        <v>-2.9601148349460544</v>
      </c>
      <c r="U77" s="541">
        <f t="shared" si="143"/>
        <v>-5.7894224912490557</v>
      </c>
      <c r="V77" s="541">
        <f t="shared" si="143"/>
        <v>17.457229926626212</v>
      </c>
      <c r="W77" s="544"/>
      <c r="X77" s="540">
        <f t="shared" si="65"/>
        <v>-0.37938322927114143</v>
      </c>
      <c r="Y77" s="541">
        <f t="shared" ref="Y77:AA77" si="144">Y16/X16*100-100</f>
        <v>-4.4636986910517891</v>
      </c>
      <c r="Z77" s="541">
        <f t="shared" si="144"/>
        <v>-9.9795742689914562</v>
      </c>
      <c r="AA77" s="541">
        <f t="shared" si="144"/>
        <v>15.333381859375535</v>
      </c>
      <c r="AB77" s="544"/>
      <c r="AC77" s="540">
        <f t="shared" si="67"/>
        <v>2.896091297208983</v>
      </c>
      <c r="AD77" s="541">
        <f t="shared" ref="AD77:AF77" si="145">AD16/AC16*100-100</f>
        <v>-4.5071858345375375</v>
      </c>
      <c r="AE77" s="541">
        <f t="shared" si="145"/>
        <v>-6.7434720051473676</v>
      </c>
      <c r="AF77" s="541">
        <f t="shared" si="145"/>
        <v>15.06643791319533</v>
      </c>
      <c r="AG77" s="544"/>
      <c r="AH77" s="540">
        <f t="shared" si="69"/>
        <v>-0.6988852844933291</v>
      </c>
      <c r="AI77" s="541">
        <f t="shared" ref="AI77:AK77" si="146">AI16/AH16*100-100</f>
        <v>-3.1478964216726411</v>
      </c>
      <c r="AJ77" s="541">
        <f t="shared" si="146"/>
        <v>-1.8951663049184901</v>
      </c>
      <c r="AK77" s="541">
        <f t="shared" si="146"/>
        <v>4.3568534911061505</v>
      </c>
      <c r="AL77" s="544"/>
      <c r="AM77" s="540">
        <f t="shared" si="71"/>
        <v>3.0153152234604761</v>
      </c>
      <c r="AN77" s="541">
        <f t="shared" ref="AN77:AP77" si="147">AN16/AM16*100-100</f>
        <v>-5.798524656882222</v>
      </c>
      <c r="AO77" s="541">
        <f t="shared" si="147"/>
        <v>-0.99322586577687844</v>
      </c>
      <c r="AP77" s="541">
        <f t="shared" si="147"/>
        <v>9.0406517063295979</v>
      </c>
      <c r="AQ77" s="544"/>
      <c r="AR77" s="540">
        <f t="shared" si="73"/>
        <v>2.5536886206741514</v>
      </c>
      <c r="AS77" s="541">
        <f t="shared" ref="AS77:AU77" si="148">AS16/AR16*100-100</f>
        <v>-3.7820213792891053</v>
      </c>
      <c r="AT77" s="541">
        <f t="shared" si="148"/>
        <v>-1.4310847412623815</v>
      </c>
      <c r="AU77" s="541">
        <f t="shared" si="148"/>
        <v>11.042061917508377</v>
      </c>
      <c r="AV77" s="544"/>
      <c r="AW77" s="540">
        <f t="shared" si="75"/>
        <v>-3.0880579496800209</v>
      </c>
      <c r="AX77" s="702">
        <f t="shared" si="76"/>
        <v>-5.4669309691957153</v>
      </c>
      <c r="AY77" s="11"/>
      <c r="AZ77" s="11"/>
      <c r="BA77" s="351"/>
    </row>
    <row r="78" spans="1:53" s="1" customFormat="1">
      <c r="A78" s="9" t="s">
        <v>48</v>
      </c>
      <c r="B78" s="190" t="s">
        <v>46</v>
      </c>
      <c r="C78" s="325" t="s">
        <v>47</v>
      </c>
      <c r="D78" s="540"/>
      <c r="E78" s="541">
        <f t="shared" ref="E78:G78" si="149">E17/D17*100-100</f>
        <v>-0.33726370692110663</v>
      </c>
      <c r="F78" s="541">
        <f t="shared" si="149"/>
        <v>-0.48768896252913407</v>
      </c>
      <c r="G78" s="541">
        <f t="shared" si="149"/>
        <v>-0.49777889364726491</v>
      </c>
      <c r="H78" s="544"/>
      <c r="I78" s="540">
        <f t="shared" si="50"/>
        <v>2.5815989399897887</v>
      </c>
      <c r="J78" s="541">
        <f t="shared" ref="J78:L78" si="150">J17/I17*100-100</f>
        <v>-0.66151805109960549</v>
      </c>
      <c r="K78" s="541">
        <f t="shared" si="150"/>
        <v>4.6123969625224248</v>
      </c>
      <c r="L78" s="541">
        <f t="shared" si="150"/>
        <v>1.6311982133170346</v>
      </c>
      <c r="M78" s="544"/>
      <c r="N78" s="540">
        <f t="shared" si="61"/>
        <v>6.3492111721834164</v>
      </c>
      <c r="O78" s="541">
        <f t="shared" ref="O78:Q78" si="151">O17/N17*100-100</f>
        <v>5.0249495865623857</v>
      </c>
      <c r="P78" s="541">
        <f t="shared" si="151"/>
        <v>2.0763688291750384</v>
      </c>
      <c r="Q78" s="541">
        <f t="shared" si="151"/>
        <v>4.4911118792098108</v>
      </c>
      <c r="R78" s="544"/>
      <c r="S78" s="540">
        <f t="shared" si="63"/>
        <v>1.3614748764423865</v>
      </c>
      <c r="T78" s="541">
        <f t="shared" ref="T78:V78" si="152">T17/S17*100-100</f>
        <v>10.473766557206261</v>
      </c>
      <c r="U78" s="541">
        <f t="shared" si="152"/>
        <v>4.0666187633029836</v>
      </c>
      <c r="V78" s="541">
        <f t="shared" si="152"/>
        <v>6.1382723796218102</v>
      </c>
      <c r="W78" s="544"/>
      <c r="X78" s="540">
        <f t="shared" si="65"/>
        <v>-4.9223602993012463</v>
      </c>
      <c r="Y78" s="541">
        <f t="shared" ref="Y78:AA78" si="153">Y17/X17*100-100</f>
        <v>7.559823082083625</v>
      </c>
      <c r="Z78" s="541">
        <f t="shared" si="153"/>
        <v>3.677182662414566</v>
      </c>
      <c r="AA78" s="541">
        <f t="shared" si="153"/>
        <v>5.3659658577137463</v>
      </c>
      <c r="AB78" s="544"/>
      <c r="AC78" s="540">
        <f t="shared" si="67"/>
        <v>-3.0643009569872248</v>
      </c>
      <c r="AD78" s="541">
        <f t="shared" ref="AD78:AF78" si="154">AD17/AC17*100-100</f>
        <v>5.1804366628802114</v>
      </c>
      <c r="AE78" s="541">
        <f t="shared" si="154"/>
        <v>1.2900967904509173</v>
      </c>
      <c r="AF78" s="541">
        <f t="shared" si="154"/>
        <v>4.4494634294105708</v>
      </c>
      <c r="AG78" s="544"/>
      <c r="AH78" s="540">
        <f t="shared" si="69"/>
        <v>-5.8437752428379639</v>
      </c>
      <c r="AI78" s="541">
        <f t="shared" ref="AI78:AK78" si="155">AI17/AH17*100-100</f>
        <v>1.4782082182385636</v>
      </c>
      <c r="AJ78" s="541">
        <f t="shared" si="155"/>
        <v>1.2236187069295994</v>
      </c>
      <c r="AK78" s="541">
        <f t="shared" si="155"/>
        <v>1.5546827619039192</v>
      </c>
      <c r="AL78" s="544"/>
      <c r="AM78" s="540">
        <f t="shared" si="71"/>
        <v>-7.4137559025079725</v>
      </c>
      <c r="AN78" s="541">
        <f t="shared" ref="AN78:AP78" si="156">AN17/AM17*100-100</f>
        <v>2.0930827293211678</v>
      </c>
      <c r="AO78" s="541">
        <f t="shared" si="156"/>
        <v>4.0609315777672634</v>
      </c>
      <c r="AP78" s="541">
        <f t="shared" si="156"/>
        <v>1.7497227276133174</v>
      </c>
      <c r="AQ78" s="544"/>
      <c r="AR78" s="540">
        <f t="shared" si="73"/>
        <v>-8.0534547070535183</v>
      </c>
      <c r="AS78" s="541">
        <f t="shared" ref="AS78:AU78" si="157">AS17/AR17*100-100</f>
        <v>-0.14722733891598239</v>
      </c>
      <c r="AT78" s="541">
        <f t="shared" si="157"/>
        <v>4.5461167527513169</v>
      </c>
      <c r="AU78" s="541">
        <f t="shared" si="157"/>
        <v>0.53357006854504618</v>
      </c>
      <c r="AV78" s="544"/>
      <c r="AW78" s="540">
        <f t="shared" si="75"/>
        <v>-9.1712894973434658</v>
      </c>
      <c r="AX78" s="702">
        <f t="shared" si="76"/>
        <v>0.90108049083725916</v>
      </c>
      <c r="AY78" s="11"/>
      <c r="AZ78" s="11"/>
      <c r="BA78" s="351"/>
    </row>
    <row r="79" spans="1:53" s="1" customFormat="1" ht="30">
      <c r="A79" s="9" t="s">
        <v>442</v>
      </c>
      <c r="B79" s="190" t="s">
        <v>319</v>
      </c>
      <c r="C79" s="325" t="s">
        <v>441</v>
      </c>
      <c r="D79" s="540"/>
      <c r="E79" s="541">
        <f t="shared" ref="E79:G79" si="158">E18/D18*100-100</f>
        <v>-5.0506840941829836</v>
      </c>
      <c r="F79" s="541">
        <f t="shared" si="158"/>
        <v>3.4787558329290249</v>
      </c>
      <c r="G79" s="541">
        <f t="shared" si="158"/>
        <v>4.2431811040153775</v>
      </c>
      <c r="H79" s="544"/>
      <c r="I79" s="540">
        <f t="shared" si="50"/>
        <v>7.8346143493296552</v>
      </c>
      <c r="J79" s="541">
        <f t="shared" ref="J79:L79" si="159">J18/I18*100-100</f>
        <v>-5.9705579630936541</v>
      </c>
      <c r="K79" s="541">
        <f t="shared" si="159"/>
        <v>5.5992831787900599</v>
      </c>
      <c r="L79" s="541">
        <f t="shared" si="159"/>
        <v>7.553949380230776</v>
      </c>
      <c r="M79" s="544"/>
      <c r="N79" s="540">
        <f t="shared" si="61"/>
        <v>6.5526854297220751</v>
      </c>
      <c r="O79" s="541">
        <f t="shared" ref="O79:Q79" si="160">O18/N18*100-100</f>
        <v>-0.12453875639397438</v>
      </c>
      <c r="P79" s="541">
        <f t="shared" si="160"/>
        <v>-3.7052844139302721</v>
      </c>
      <c r="Q79" s="541">
        <f t="shared" si="160"/>
        <v>7.4705344243437821</v>
      </c>
      <c r="R79" s="544"/>
      <c r="S79" s="540">
        <f t="shared" si="63"/>
        <v>7.9354789355286357</v>
      </c>
      <c r="T79" s="541">
        <f t="shared" ref="T79:V79" si="161">T18/S18*100-100</f>
        <v>-7.2977656561484281</v>
      </c>
      <c r="U79" s="541">
        <f t="shared" si="161"/>
        <v>-3.0187031277554723</v>
      </c>
      <c r="V79" s="541">
        <f t="shared" si="161"/>
        <v>9.801033793264736</v>
      </c>
      <c r="W79" s="544"/>
      <c r="X79" s="540">
        <f t="shared" si="65"/>
        <v>10.207281726780607</v>
      </c>
      <c r="Y79" s="541">
        <f t="shared" ref="Y79:AA79" si="162">Y18/X18*100-100</f>
        <v>-3.4002949822951649</v>
      </c>
      <c r="Z79" s="541">
        <f t="shared" si="162"/>
        <v>-2.0505518371234217</v>
      </c>
      <c r="AA79" s="541">
        <f t="shared" si="162"/>
        <v>10.211544298473868</v>
      </c>
      <c r="AB79" s="544"/>
      <c r="AC79" s="540">
        <f t="shared" si="67"/>
        <v>4.1252727716969702</v>
      </c>
      <c r="AD79" s="541">
        <f t="shared" ref="AD79:AF79" si="163">AD18/AC18*100-100</f>
        <v>-2.0957772023522381</v>
      </c>
      <c r="AE79" s="541">
        <f t="shared" si="163"/>
        <v>-4.4053776319631197</v>
      </c>
      <c r="AF79" s="541">
        <f t="shared" si="163"/>
        <v>8.6051391213740374</v>
      </c>
      <c r="AG79" s="544"/>
      <c r="AH79" s="540">
        <f t="shared" si="69"/>
        <v>3.9975199591963957</v>
      </c>
      <c r="AI79" s="541">
        <f t="shared" ref="AI79:AK79" si="164">AI18/AH18*100-100</f>
        <v>-3.9230532391228934</v>
      </c>
      <c r="AJ79" s="541">
        <f t="shared" si="164"/>
        <v>-8.7376194771395461</v>
      </c>
      <c r="AK79" s="541">
        <f t="shared" si="164"/>
        <v>6.9130008130938023</v>
      </c>
      <c r="AL79" s="544"/>
      <c r="AM79" s="540">
        <f t="shared" si="71"/>
        <v>5.3720522658980059</v>
      </c>
      <c r="AN79" s="541">
        <f t="shared" ref="AN79:AP79" si="165">AN18/AM18*100-100</f>
        <v>-4.2337654873094692</v>
      </c>
      <c r="AO79" s="541">
        <f t="shared" si="165"/>
        <v>-9.9285931614783891</v>
      </c>
      <c r="AP79" s="541">
        <f t="shared" si="165"/>
        <v>8.7078783500390529</v>
      </c>
      <c r="AQ79" s="544"/>
      <c r="AR79" s="540">
        <f t="shared" si="73"/>
        <v>4.2792532113209631</v>
      </c>
      <c r="AS79" s="541">
        <f t="shared" ref="AS79:AU79" si="166">AS18/AR18*100-100</f>
        <v>-3.7638366721885319</v>
      </c>
      <c r="AT79" s="541">
        <f t="shared" si="166"/>
        <v>-9.7226056958643738</v>
      </c>
      <c r="AU79" s="541">
        <f t="shared" si="166"/>
        <v>8.6288364364787782</v>
      </c>
      <c r="AV79" s="544"/>
      <c r="AW79" s="540">
        <f t="shared" si="75"/>
        <v>2.6700791867970679</v>
      </c>
      <c r="AX79" s="702">
        <f t="shared" si="76"/>
        <v>-12.028652057394453</v>
      </c>
      <c r="AY79" s="11"/>
      <c r="AZ79" s="11"/>
      <c r="BA79" s="351"/>
    </row>
    <row r="80" spans="1:53" s="1" customFormat="1">
      <c r="A80" s="9" t="s">
        <v>87</v>
      </c>
      <c r="B80" s="189" t="s">
        <v>50</v>
      </c>
      <c r="C80" s="337" t="s">
        <v>110</v>
      </c>
      <c r="D80" s="545"/>
      <c r="E80" s="546">
        <f t="shared" ref="E80:G80" si="167">E19/D19*100-100</f>
        <v>4.0587966167103104</v>
      </c>
      <c r="F80" s="546">
        <f t="shared" si="167"/>
        <v>8.7476578120779607</v>
      </c>
      <c r="G80" s="546">
        <f t="shared" si="167"/>
        <v>14.185459311028922</v>
      </c>
      <c r="H80" s="547"/>
      <c r="I80" s="545">
        <f t="shared" si="50"/>
        <v>-1.3541632288781642</v>
      </c>
      <c r="J80" s="546">
        <f t="shared" ref="J80:L80" si="168">J19/I19*100-100</f>
        <v>1.6639961996526438</v>
      </c>
      <c r="K80" s="546">
        <f t="shared" si="168"/>
        <v>2.3933612587741635</v>
      </c>
      <c r="L80" s="546">
        <f t="shared" si="168"/>
        <v>13.2688948288652</v>
      </c>
      <c r="M80" s="547"/>
      <c r="N80" s="545">
        <f t="shared" si="61"/>
        <v>0.23949739454035068</v>
      </c>
      <c r="O80" s="546">
        <f t="shared" ref="O80:Q80" si="169">O19/N19*100-100</f>
        <v>2.0822418695015159</v>
      </c>
      <c r="P80" s="546">
        <f t="shared" si="169"/>
        <v>3.1255857064379455</v>
      </c>
      <c r="Q80" s="546">
        <f t="shared" si="169"/>
        <v>2.4502254682131479</v>
      </c>
      <c r="R80" s="547"/>
      <c r="S80" s="545">
        <f t="shared" si="63"/>
        <v>3.2688827974824051</v>
      </c>
      <c r="T80" s="546">
        <f t="shared" ref="T80:V80" si="170">T19/S19*100-100</f>
        <v>1.8573647026857429</v>
      </c>
      <c r="U80" s="546">
        <f t="shared" si="170"/>
        <v>1.1631870010265573</v>
      </c>
      <c r="V80" s="546">
        <f t="shared" si="170"/>
        <v>0.61147470616265309</v>
      </c>
      <c r="W80" s="547"/>
      <c r="X80" s="545">
        <f t="shared" si="65"/>
        <v>3.8129083600076683</v>
      </c>
      <c r="Y80" s="546">
        <f t="shared" ref="Y80:AA80" si="171">Y19/X19*100-100</f>
        <v>2.2551510171262379</v>
      </c>
      <c r="Z80" s="546">
        <f t="shared" si="171"/>
        <v>1.9868397487098406</v>
      </c>
      <c r="AA80" s="546">
        <f t="shared" si="171"/>
        <v>1.0857651509871573</v>
      </c>
      <c r="AB80" s="547"/>
      <c r="AC80" s="545">
        <f t="shared" si="67"/>
        <v>-5.8514201315013423</v>
      </c>
      <c r="AD80" s="546">
        <f t="shared" ref="AD80:AF80" si="172">AD19/AC19*100-100</f>
        <v>3.0098426687532367</v>
      </c>
      <c r="AE80" s="546">
        <f t="shared" si="172"/>
        <v>0.87781947113718672</v>
      </c>
      <c r="AF80" s="546">
        <f t="shared" si="172"/>
        <v>0.13826449556906084</v>
      </c>
      <c r="AG80" s="547"/>
      <c r="AH80" s="545">
        <f t="shared" si="69"/>
        <v>-13.233907162990036</v>
      </c>
      <c r="AI80" s="546">
        <f t="shared" ref="AI80:AK80" si="173">AI19/AH19*100-100</f>
        <v>3.720811855620255</v>
      </c>
      <c r="AJ80" s="546">
        <f t="shared" si="173"/>
        <v>-0.39248469678805975</v>
      </c>
      <c r="AK80" s="546">
        <f t="shared" si="173"/>
        <v>-0.70471409559131359</v>
      </c>
      <c r="AL80" s="547"/>
      <c r="AM80" s="545">
        <f t="shared" si="71"/>
        <v>18.375639516474095</v>
      </c>
      <c r="AN80" s="546">
        <f t="shared" ref="AN80:AP80" si="174">AN19/AM19*100-100</f>
        <v>2.6687763509962252</v>
      </c>
      <c r="AO80" s="546">
        <f t="shared" si="174"/>
        <v>2.6613035330771595</v>
      </c>
      <c r="AP80" s="546">
        <f t="shared" si="174"/>
        <v>-0.50341414284321218</v>
      </c>
      <c r="AQ80" s="547"/>
      <c r="AR80" s="545">
        <f t="shared" si="73"/>
        <v>3.8920840831790713</v>
      </c>
      <c r="AS80" s="546">
        <f t="shared" ref="AS80:AU80" si="175">AS19/AR19*100-100</f>
        <v>4.6612943597239394</v>
      </c>
      <c r="AT80" s="546">
        <f t="shared" si="175"/>
        <v>-0.40585026166763782</v>
      </c>
      <c r="AU80" s="546">
        <f t="shared" si="175"/>
        <v>-1.8330519412707389</v>
      </c>
      <c r="AV80" s="547"/>
      <c r="AW80" s="545">
        <f t="shared" si="75"/>
        <v>6.8219860157163907</v>
      </c>
      <c r="AX80" s="702">
        <f t="shared" si="76"/>
        <v>1.7072000419429827</v>
      </c>
      <c r="AY80" s="339"/>
      <c r="AZ80" s="339"/>
      <c r="BA80" s="352"/>
    </row>
    <row r="81" spans="1:54" s="1" customFormat="1" ht="17.25">
      <c r="A81" s="9" t="s">
        <v>112</v>
      </c>
      <c r="B81" s="190" t="s">
        <v>53</v>
      </c>
      <c r="C81" s="340" t="s">
        <v>111</v>
      </c>
      <c r="D81" s="548"/>
      <c r="E81" s="549">
        <f t="shared" ref="E81:G81" si="176">E20/D20*100-100</f>
        <v>3.2090836841674815</v>
      </c>
      <c r="F81" s="549">
        <f t="shared" si="176"/>
        <v>6.4796172336704103</v>
      </c>
      <c r="G81" s="549">
        <f t="shared" si="176"/>
        <v>10.390635907304315</v>
      </c>
      <c r="H81" s="550"/>
      <c r="I81" s="548">
        <f t="shared" si="50"/>
        <v>-0.14807812489327432</v>
      </c>
      <c r="J81" s="549">
        <f t="shared" ref="J81:L81" si="177">J20/I20*100-100</f>
        <v>2.0297943602460862</v>
      </c>
      <c r="K81" s="549">
        <f t="shared" si="177"/>
        <v>2.5493620149161984</v>
      </c>
      <c r="L81" s="549">
        <f t="shared" si="177"/>
        <v>10.03563264828189</v>
      </c>
      <c r="M81" s="550"/>
      <c r="N81" s="548">
        <f t="shared" si="61"/>
        <v>5.2032668695415083</v>
      </c>
      <c r="O81" s="549">
        <f t="shared" ref="O81:Q81" si="178">O20/N20*100-100</f>
        <v>1.9870725162778342</v>
      </c>
      <c r="P81" s="549">
        <f t="shared" si="178"/>
        <v>1.3107544213638107</v>
      </c>
      <c r="Q81" s="549">
        <f t="shared" si="178"/>
        <v>2.2432489233955977</v>
      </c>
      <c r="R81" s="550"/>
      <c r="S81" s="548">
        <f t="shared" si="63"/>
        <v>4.9398221390976431</v>
      </c>
      <c r="T81" s="549">
        <f t="shared" ref="T81:V81" si="179">T20/S20*100-100</f>
        <v>1.9355755306878564</v>
      </c>
      <c r="U81" s="549">
        <f t="shared" si="179"/>
        <v>-0.13777287554039219</v>
      </c>
      <c r="V81" s="549">
        <f t="shared" si="179"/>
        <v>0.60427388053692255</v>
      </c>
      <c r="W81" s="550"/>
      <c r="X81" s="548">
        <f t="shared" si="65"/>
        <v>2.8333734188504991</v>
      </c>
      <c r="Y81" s="549">
        <f t="shared" ref="Y81:AA81" si="180">Y20/X20*100-100</f>
        <v>1.756185242641493</v>
      </c>
      <c r="Z81" s="549">
        <f t="shared" si="180"/>
        <v>-0.3913140441921712</v>
      </c>
      <c r="AA81" s="549">
        <f t="shared" si="180"/>
        <v>1.1247516858268369</v>
      </c>
      <c r="AB81" s="550"/>
      <c r="AC81" s="548">
        <f t="shared" si="67"/>
        <v>10.297376666321782</v>
      </c>
      <c r="AD81" s="549">
        <f t="shared" ref="AD81:AF81" si="181">AD20/AC20*100-100</f>
        <v>0.66318331694658639</v>
      </c>
      <c r="AE81" s="549">
        <f t="shared" si="181"/>
        <v>-1.4589282582494008</v>
      </c>
      <c r="AF81" s="549">
        <f t="shared" si="181"/>
        <v>0.27066921449943493</v>
      </c>
      <c r="AG81" s="550"/>
      <c r="AH81" s="548">
        <f t="shared" si="69"/>
        <v>4.1507182347344127</v>
      </c>
      <c r="AI81" s="549">
        <f t="shared" ref="AI81:AK81" si="182">AI20/AH20*100-100</f>
        <v>1.9853860111334427</v>
      </c>
      <c r="AJ81" s="549">
        <f t="shared" si="182"/>
        <v>-2.1263774559997586</v>
      </c>
      <c r="AK81" s="549">
        <f t="shared" si="182"/>
        <v>-0.78371105669950225</v>
      </c>
      <c r="AL81" s="550"/>
      <c r="AM81" s="548">
        <f t="shared" si="71"/>
        <v>-9.0865905670520277</v>
      </c>
      <c r="AN81" s="549">
        <f t="shared" ref="AN81:AP81" si="183">AN20/AM20*100-100</f>
        <v>0.90458311054145213</v>
      </c>
      <c r="AO81" s="549">
        <f t="shared" si="183"/>
        <v>2.0233243768482936</v>
      </c>
      <c r="AP81" s="549">
        <f t="shared" si="183"/>
        <v>0.33199774165157692</v>
      </c>
      <c r="AQ81" s="550"/>
      <c r="AR81" s="548">
        <f t="shared" si="73"/>
        <v>3.1101545259005547E-2</v>
      </c>
      <c r="AS81" s="549">
        <f t="shared" ref="AS81:AU81" si="184">AS20/AR20*100-100</f>
        <v>2.5130749826543877</v>
      </c>
      <c r="AT81" s="549">
        <f t="shared" si="184"/>
        <v>-1.6464642260498863</v>
      </c>
      <c r="AU81" s="549">
        <f t="shared" si="184"/>
        <v>-1.7925409009980342</v>
      </c>
      <c r="AV81" s="550"/>
      <c r="AW81" s="548">
        <f t="shared" si="75"/>
        <v>7.4809439281866048</v>
      </c>
      <c r="AX81" s="702">
        <f t="shared" si="76"/>
        <v>0.18025075963392112</v>
      </c>
      <c r="AY81" s="342"/>
      <c r="AZ81" s="342"/>
      <c r="BA81" s="353"/>
    </row>
    <row r="82" spans="1:54" s="1" customFormat="1" ht="17.25">
      <c r="A82" s="9" t="s">
        <v>114</v>
      </c>
      <c r="B82" s="190" t="s">
        <v>55</v>
      </c>
      <c r="C82" s="325" t="s">
        <v>113</v>
      </c>
      <c r="D82" s="540"/>
      <c r="E82" s="541">
        <f t="shared" ref="E82:G82" si="185">E21/D21*100-100</f>
        <v>4.1404543111435572</v>
      </c>
      <c r="F82" s="541">
        <f t="shared" si="185"/>
        <v>8.0975541588117039</v>
      </c>
      <c r="G82" s="541">
        <f t="shared" si="185"/>
        <v>12.702630449818187</v>
      </c>
      <c r="H82" s="544"/>
      <c r="I82" s="540">
        <f t="shared" si="50"/>
        <v>-0.15352860554396841</v>
      </c>
      <c r="J82" s="541">
        <f t="shared" ref="J82:L82" si="186">J21/I21*100-100</f>
        <v>2.3080569726599265</v>
      </c>
      <c r="K82" s="541">
        <f t="shared" si="186"/>
        <v>2.7861919905323447</v>
      </c>
      <c r="L82" s="541">
        <f t="shared" si="186"/>
        <v>11.485152958625847</v>
      </c>
      <c r="M82" s="544"/>
      <c r="N82" s="540">
        <f t="shared" si="61"/>
        <v>-0.58589434416303732</v>
      </c>
      <c r="O82" s="541">
        <f t="shared" ref="O82:Q82" si="187">O21/N21*100-100</f>
        <v>2.935321617303984</v>
      </c>
      <c r="P82" s="541">
        <f t="shared" si="187"/>
        <v>3.5297134134507928</v>
      </c>
      <c r="Q82" s="541">
        <f t="shared" si="187"/>
        <v>3.1872926856795232</v>
      </c>
      <c r="R82" s="544"/>
      <c r="S82" s="540">
        <f t="shared" si="63"/>
        <v>3.3756463231036378</v>
      </c>
      <c r="T82" s="541">
        <f t="shared" ref="T82:V82" si="188">T21/S21*100-100</f>
        <v>4.097582925137516</v>
      </c>
      <c r="U82" s="541">
        <f t="shared" si="188"/>
        <v>2.1833248238968679</v>
      </c>
      <c r="V82" s="541">
        <f t="shared" si="188"/>
        <v>0.80829922356193151</v>
      </c>
      <c r="W82" s="544"/>
      <c r="X82" s="540">
        <f t="shared" si="65"/>
        <v>7.0796088388508309</v>
      </c>
      <c r="Y82" s="541">
        <f t="shared" ref="Y82:AA82" si="189">Y21/X21*100-100</f>
        <v>4.7094373827518865</v>
      </c>
      <c r="Z82" s="541">
        <f t="shared" si="189"/>
        <v>2.9297845829752163</v>
      </c>
      <c r="AA82" s="541">
        <f t="shared" si="189"/>
        <v>2.0702129501358684</v>
      </c>
      <c r="AB82" s="544"/>
      <c r="AC82" s="540">
        <f t="shared" si="67"/>
        <v>12.990695465818476</v>
      </c>
      <c r="AD82" s="541">
        <f t="shared" ref="AD82:AF82" si="190">AD21/AC21*100-100</f>
        <v>5.395891735429359</v>
      </c>
      <c r="AE82" s="541">
        <f t="shared" si="190"/>
        <v>1.3047373592007574</v>
      </c>
      <c r="AF82" s="541">
        <f t="shared" si="190"/>
        <v>-1.0668134134388652</v>
      </c>
      <c r="AG82" s="544"/>
      <c r="AH82" s="540">
        <f t="shared" si="69"/>
        <v>-1.54408193074255</v>
      </c>
      <c r="AI82" s="541">
        <f t="shared" ref="AI82:AK82" si="191">AI21/AH21*100-100</f>
        <v>7.1448796101966252</v>
      </c>
      <c r="AJ82" s="541">
        <f t="shared" si="191"/>
        <v>-0.9423004477794592</v>
      </c>
      <c r="AK82" s="541">
        <f t="shared" si="191"/>
        <v>-2.2626817874806306</v>
      </c>
      <c r="AL82" s="544"/>
      <c r="AM82" s="540">
        <f t="shared" si="71"/>
        <v>-22.745731988986918</v>
      </c>
      <c r="AN82" s="541">
        <f t="shared" ref="AN82:AP82" si="192">AN21/AM21*100-100</f>
        <v>6.0449368608546052</v>
      </c>
      <c r="AO82" s="541">
        <f t="shared" si="192"/>
        <v>1.0621104668607586</v>
      </c>
      <c r="AP82" s="541">
        <f t="shared" si="192"/>
        <v>-1.6386498011448936</v>
      </c>
      <c r="AQ82" s="544"/>
      <c r="AR82" s="540">
        <f t="shared" si="73"/>
        <v>15.250419923108652</v>
      </c>
      <c r="AS82" s="541">
        <f t="shared" ref="AS82:AU82" si="193">AS21/AR21*100-100</f>
        <v>7.7824260017584237</v>
      </c>
      <c r="AT82" s="541">
        <f t="shared" si="193"/>
        <v>-0.85063691655611251</v>
      </c>
      <c r="AU82" s="541">
        <f t="shared" si="193"/>
        <v>-2.7308221663995482</v>
      </c>
      <c r="AV82" s="544"/>
      <c r="AW82" s="540">
        <f t="shared" si="75"/>
        <v>4.4327732382156313</v>
      </c>
      <c r="AX82" s="702">
        <f t="shared" si="76"/>
        <v>4.0807590105228542</v>
      </c>
      <c r="AY82" s="11"/>
      <c r="AZ82" s="11"/>
      <c r="BA82" s="351"/>
    </row>
    <row r="83" spans="1:54" s="1" customFormat="1" ht="33.75" customHeight="1">
      <c r="A83" s="9" t="s">
        <v>117</v>
      </c>
      <c r="B83" s="190" t="s">
        <v>115</v>
      </c>
      <c r="C83" s="325" t="s">
        <v>116</v>
      </c>
      <c r="D83" s="540"/>
      <c r="E83" s="541">
        <f t="shared" ref="E83:G83" si="194">E22/D22*100-100</f>
        <v>4.3057572072379742</v>
      </c>
      <c r="F83" s="541">
        <f t="shared" si="194"/>
        <v>8.5721468412301078</v>
      </c>
      <c r="G83" s="541">
        <f t="shared" si="194"/>
        <v>13.433913626880909</v>
      </c>
      <c r="H83" s="544"/>
      <c r="I83" s="540">
        <f t="shared" si="50"/>
        <v>-1.8485596032097362</v>
      </c>
      <c r="J83" s="541">
        <f t="shared" ref="J83:L83" si="195">J22/I22*100-100</f>
        <v>2.668383070509293</v>
      </c>
      <c r="K83" s="541">
        <f t="shared" si="195"/>
        <v>2.9044557271028282</v>
      </c>
      <c r="L83" s="541">
        <f t="shared" si="195"/>
        <v>11.577529133750204</v>
      </c>
      <c r="M83" s="544"/>
      <c r="N83" s="540">
        <f t="shared" si="61"/>
        <v>1.5815283165449472</v>
      </c>
      <c r="O83" s="541">
        <f t="shared" ref="O83:Q83" si="196">O22/N22*100-100</f>
        <v>1.9044458548241892</v>
      </c>
      <c r="P83" s="541">
        <f t="shared" si="196"/>
        <v>3.5176478682660957</v>
      </c>
      <c r="Q83" s="541">
        <f t="shared" si="196"/>
        <v>2.2929209953062895</v>
      </c>
      <c r="R83" s="544"/>
      <c r="S83" s="540">
        <f t="shared" si="63"/>
        <v>4.1322048432363516</v>
      </c>
      <c r="T83" s="541">
        <f t="shared" ref="T83:V83" si="197">T22/S22*100-100</f>
        <v>2.2330003473746558</v>
      </c>
      <c r="U83" s="541">
        <f t="shared" si="197"/>
        <v>1.8886964502083288</v>
      </c>
      <c r="V83" s="541">
        <f t="shared" si="197"/>
        <v>0.60056413608687365</v>
      </c>
      <c r="W83" s="544"/>
      <c r="X83" s="540">
        <f t="shared" si="65"/>
        <v>-0.91454949034573474</v>
      </c>
      <c r="Y83" s="541">
        <f t="shared" ref="Y83:AA83" si="198">Y22/X22*100-100</f>
        <v>3.0603826062008892</v>
      </c>
      <c r="Z83" s="541">
        <f t="shared" si="198"/>
        <v>3.4264440292662215</v>
      </c>
      <c r="AA83" s="541">
        <f t="shared" si="198"/>
        <v>1.5514754170148848</v>
      </c>
      <c r="AB83" s="544"/>
      <c r="AC83" s="540">
        <f t="shared" si="67"/>
        <v>-4.0941481653471925</v>
      </c>
      <c r="AD83" s="541">
        <f t="shared" ref="AD83:AF83" si="199">AD22/AC22*100-100</f>
        <v>4.5160927432798843</v>
      </c>
      <c r="AE83" s="541">
        <f t="shared" si="199"/>
        <v>3.0785450335156526</v>
      </c>
      <c r="AF83" s="541">
        <f t="shared" si="199"/>
        <v>-0.24438473503234093</v>
      </c>
      <c r="AG83" s="544"/>
      <c r="AH83" s="540">
        <f t="shared" si="69"/>
        <v>3.9992895363383241E-3</v>
      </c>
      <c r="AI83" s="541">
        <f t="shared" ref="AI83:AK83" si="200">AI22/AH22*100-100</f>
        <v>3.3941664095237201</v>
      </c>
      <c r="AJ83" s="541">
        <f t="shared" si="200"/>
        <v>-9.5320349278154026E-3</v>
      </c>
      <c r="AK83" s="541">
        <f t="shared" si="200"/>
        <v>-1.002526325050539</v>
      </c>
      <c r="AL83" s="544"/>
      <c r="AM83" s="540">
        <f t="shared" si="71"/>
        <v>-9.5798139480918252</v>
      </c>
      <c r="AN83" s="541">
        <f t="shared" ref="AN83:AP83" si="201">AN22/AM22*100-100</f>
        <v>3.0397035970476622</v>
      </c>
      <c r="AO83" s="541">
        <f t="shared" si="201"/>
        <v>1.8646569588035788</v>
      </c>
      <c r="AP83" s="541">
        <f t="shared" si="201"/>
        <v>-0.63238415587389341</v>
      </c>
      <c r="AQ83" s="544"/>
      <c r="AR83" s="540">
        <f t="shared" si="73"/>
        <v>2.2136369150515378</v>
      </c>
      <c r="AS83" s="541">
        <f t="shared" ref="AS83:AU83" si="202">AS22/AR22*100-100</f>
        <v>4.2907400028025364</v>
      </c>
      <c r="AT83" s="541">
        <f t="shared" si="202"/>
        <v>0.49000418790868139</v>
      </c>
      <c r="AU83" s="541">
        <f t="shared" si="202"/>
        <v>-2.1536336381226704</v>
      </c>
      <c r="AV83" s="544"/>
      <c r="AW83" s="540">
        <f t="shared" si="75"/>
        <v>3.4015583873366921</v>
      </c>
      <c r="AX83" s="702">
        <f t="shared" si="76"/>
        <v>-13.215049906799678</v>
      </c>
      <c r="AY83" s="11"/>
      <c r="AZ83" s="11"/>
      <c r="BA83" s="351"/>
    </row>
    <row r="84" spans="1:54" s="1" customFormat="1" ht="45">
      <c r="A84" s="9" t="s">
        <v>60</v>
      </c>
      <c r="B84" s="190" t="s">
        <v>58</v>
      </c>
      <c r="C84" s="325" t="s">
        <v>59</v>
      </c>
      <c r="D84" s="540"/>
      <c r="E84" s="541">
        <f t="shared" ref="E84:G84" si="203">E23/D23*100-100</f>
        <v>0.25984320944868955</v>
      </c>
      <c r="F84" s="541">
        <f t="shared" si="203"/>
        <v>-1.426127935313346</v>
      </c>
      <c r="G84" s="541">
        <f t="shared" si="203"/>
        <v>13.090593855656067</v>
      </c>
      <c r="H84" s="544"/>
      <c r="I84" s="540">
        <f t="shared" si="50"/>
        <v>0.44537592750695865</v>
      </c>
      <c r="J84" s="541">
        <f t="shared" ref="J84:L84" si="204">J23/I23*100-100</f>
        <v>3.6722093004041341</v>
      </c>
      <c r="K84" s="541">
        <f t="shared" si="204"/>
        <v>3.8255316889541575</v>
      </c>
      <c r="L84" s="541">
        <f t="shared" si="204"/>
        <v>2.92807451627597</v>
      </c>
      <c r="M84" s="544"/>
      <c r="N84" s="540">
        <f t="shared" si="61"/>
        <v>7.67548961295239</v>
      </c>
      <c r="O84" s="541">
        <f t="shared" ref="O84:Q84" si="205">O23/N23*100-100</f>
        <v>0.70385097455000789</v>
      </c>
      <c r="P84" s="541">
        <f t="shared" si="205"/>
        <v>1.5231075210395062</v>
      </c>
      <c r="Q84" s="541">
        <f t="shared" si="205"/>
        <v>9.2981062698415968</v>
      </c>
      <c r="R84" s="544"/>
      <c r="S84" s="540">
        <f t="shared" si="63"/>
        <v>7.7553738329176269</v>
      </c>
      <c r="T84" s="541">
        <f t="shared" ref="T84:V84" si="206">T23/S23*100-100</f>
        <v>3.1041503873642426</v>
      </c>
      <c r="U84" s="541">
        <f t="shared" si="206"/>
        <v>-4.3485647423041627</v>
      </c>
      <c r="V84" s="541">
        <f t="shared" si="206"/>
        <v>8.159486307839785</v>
      </c>
      <c r="W84" s="544"/>
      <c r="X84" s="540">
        <f t="shared" si="65"/>
        <v>1.906119756982406</v>
      </c>
      <c r="Y84" s="541">
        <f t="shared" ref="Y84:AA84" si="207">Y23/X23*100-100</f>
        <v>1.8002001290261092</v>
      </c>
      <c r="Z84" s="541">
        <f t="shared" si="207"/>
        <v>-3.9875456566577441</v>
      </c>
      <c r="AA84" s="541">
        <f t="shared" si="207"/>
        <v>7.4831111825101431</v>
      </c>
      <c r="AB84" s="544"/>
      <c r="AC84" s="540">
        <f t="shared" si="67"/>
        <v>4.8996544279582537</v>
      </c>
      <c r="AD84" s="541">
        <f t="shared" ref="AD84:AF84" si="208">AD23/AC23*100-100</f>
        <v>0.31743722916546346</v>
      </c>
      <c r="AE84" s="541">
        <f t="shared" si="208"/>
        <v>-2.2907485848748479</v>
      </c>
      <c r="AF84" s="541">
        <f t="shared" si="208"/>
        <v>7.2485159511386854</v>
      </c>
      <c r="AG84" s="544"/>
      <c r="AH84" s="540">
        <f t="shared" si="69"/>
        <v>2.3313317678445458</v>
      </c>
      <c r="AI84" s="541">
        <f t="shared" ref="AI84:AK84" si="209">AI23/AH23*100-100</f>
        <v>-1.5897751639605389</v>
      </c>
      <c r="AJ84" s="541">
        <f t="shared" si="209"/>
        <v>-3.9472135238239048</v>
      </c>
      <c r="AK84" s="541">
        <f t="shared" si="209"/>
        <v>6.5981961319780282</v>
      </c>
      <c r="AL84" s="544"/>
      <c r="AM84" s="540">
        <f t="shared" si="71"/>
        <v>2.8181349213979132</v>
      </c>
      <c r="AN84" s="541">
        <f t="shared" ref="AN84:AP84" si="210">AN23/AM23*100-100</f>
        <v>-2.0816771530051739</v>
      </c>
      <c r="AO84" s="541">
        <f t="shared" si="210"/>
        <v>-1.9454918458123132</v>
      </c>
      <c r="AP84" s="541">
        <f t="shared" si="210"/>
        <v>6.0203315197949365</v>
      </c>
      <c r="AQ84" s="544"/>
      <c r="AR84" s="540">
        <f t="shared" si="73"/>
        <v>4.1329445830712359</v>
      </c>
      <c r="AS84" s="541">
        <f t="shared" ref="AS84:AU84" si="211">AS23/AR23*100-100</f>
        <v>-3.288473337671789</v>
      </c>
      <c r="AT84" s="541">
        <f t="shared" si="211"/>
        <v>-2.3330657003566415</v>
      </c>
      <c r="AU84" s="541">
        <f t="shared" si="211"/>
        <v>3.6130074397677276</v>
      </c>
      <c r="AV84" s="544"/>
      <c r="AW84" s="540">
        <f t="shared" si="75"/>
        <v>3.0739623478849012</v>
      </c>
      <c r="AX84" s="702">
        <f t="shared" si="76"/>
        <v>-14.888315141234571</v>
      </c>
      <c r="AY84" s="11"/>
      <c r="AZ84" s="11"/>
      <c r="BA84" s="351"/>
    </row>
    <row r="85" spans="1:54" s="1" customFormat="1">
      <c r="A85" s="9" t="s">
        <v>62</v>
      </c>
      <c r="B85" s="191" t="s">
        <v>118</v>
      </c>
      <c r="C85" s="325" t="s">
        <v>61</v>
      </c>
      <c r="D85" s="540"/>
      <c r="E85" s="541">
        <f t="shared" ref="E85:G85" si="212">E24/D24*100-100</f>
        <v>2.9442331737830898</v>
      </c>
      <c r="F85" s="541">
        <f t="shared" si="212"/>
        <v>7.6429964033674054</v>
      </c>
      <c r="G85" s="541">
        <f t="shared" si="212"/>
        <v>8.7971117554019713</v>
      </c>
      <c r="H85" s="544"/>
      <c r="I85" s="540">
        <f t="shared" si="50"/>
        <v>-0.37167652443527288</v>
      </c>
      <c r="J85" s="541">
        <f t="shared" ref="J85:L85" si="213">J24/I24*100-100</f>
        <v>0.60804372847387356</v>
      </c>
      <c r="K85" s="541">
        <f t="shared" si="213"/>
        <v>0.92758541332635502</v>
      </c>
      <c r="L85" s="541">
        <f t="shared" si="213"/>
        <v>2.3501015921706454</v>
      </c>
      <c r="M85" s="544"/>
      <c r="N85" s="540">
        <f t="shared" si="61"/>
        <v>5.5308231137651802</v>
      </c>
      <c r="O85" s="541">
        <f t="shared" ref="O85:Q85" si="214">O24/N24*100-100</f>
        <v>10.620228139241704</v>
      </c>
      <c r="P85" s="541">
        <f t="shared" si="214"/>
        <v>-10.807182364715729</v>
      </c>
      <c r="Q85" s="541">
        <f t="shared" si="214"/>
        <v>0.14577965263400472</v>
      </c>
      <c r="R85" s="544"/>
      <c r="S85" s="540">
        <f t="shared" si="63"/>
        <v>15.057129980003765</v>
      </c>
      <c r="T85" s="541">
        <f t="shared" ref="T85:V85" si="215">T24/S24*100-100</f>
        <v>6.6224654009602943</v>
      </c>
      <c r="U85" s="541">
        <f t="shared" si="215"/>
        <v>3.7164357556882806</v>
      </c>
      <c r="V85" s="541">
        <f t="shared" si="215"/>
        <v>2.7619429914836502</v>
      </c>
      <c r="W85" s="544"/>
      <c r="X85" s="540">
        <f t="shared" si="65"/>
        <v>-3.9335758869505355</v>
      </c>
      <c r="Y85" s="541">
        <f t="shared" ref="Y85:AA85" si="216">Y24/X24*100-100</f>
        <v>2.1542013673779792</v>
      </c>
      <c r="Z85" s="541">
        <f t="shared" si="216"/>
        <v>-1.2574822343911762</v>
      </c>
      <c r="AA85" s="541">
        <f t="shared" si="216"/>
        <v>1.686389390324436</v>
      </c>
      <c r="AB85" s="544"/>
      <c r="AC85" s="540">
        <f t="shared" si="67"/>
        <v>0.59263666959698469</v>
      </c>
      <c r="AD85" s="541">
        <f t="shared" ref="AD85:AF85" si="217">AD24/AC24*100-100</f>
        <v>0.78138568898964422</v>
      </c>
      <c r="AE85" s="541">
        <f t="shared" si="217"/>
        <v>0.96962801697976886</v>
      </c>
      <c r="AF85" s="541">
        <f t="shared" si="217"/>
        <v>1.3629962859406959</v>
      </c>
      <c r="AG85" s="544"/>
      <c r="AH85" s="540">
        <f t="shared" si="69"/>
        <v>-0.33654418742827374</v>
      </c>
      <c r="AI85" s="541">
        <f t="shared" ref="AI85:AK85" si="218">AI24/AH24*100-100</f>
        <v>5.3314752871180389</v>
      </c>
      <c r="AJ85" s="541">
        <f t="shared" si="218"/>
        <v>4.7311375280799268</v>
      </c>
      <c r="AK85" s="541">
        <f t="shared" si="218"/>
        <v>-8.8311161104863203</v>
      </c>
      <c r="AL85" s="544"/>
      <c r="AM85" s="540">
        <f t="shared" si="71"/>
        <v>5.6142545516841125</v>
      </c>
      <c r="AN85" s="541">
        <f t="shared" ref="AN85:AP85" si="219">AN24/AM24*100-100</f>
        <v>2.3152307415307547</v>
      </c>
      <c r="AO85" s="541">
        <f t="shared" si="219"/>
        <v>3.8799719937667021</v>
      </c>
      <c r="AP85" s="541">
        <f t="shared" si="219"/>
        <v>-5.9897286643003298</v>
      </c>
      <c r="AQ85" s="544"/>
      <c r="AR85" s="540">
        <f t="shared" si="73"/>
        <v>4.5815169877283068</v>
      </c>
      <c r="AS85" s="541">
        <f t="shared" ref="AS85:AU85" si="220">AS24/AR24*100-100</f>
        <v>5.107505778891607</v>
      </c>
      <c r="AT85" s="541">
        <f t="shared" si="220"/>
        <v>1.47737027197185</v>
      </c>
      <c r="AU85" s="541">
        <f t="shared" si="220"/>
        <v>-3.7595991086653697</v>
      </c>
      <c r="AV85" s="544"/>
      <c r="AW85" s="540">
        <f t="shared" si="75"/>
        <v>10.720651843325314</v>
      </c>
      <c r="AX85" s="702">
        <f t="shared" si="76"/>
        <v>0.22906710499484007</v>
      </c>
      <c r="AY85" s="13"/>
      <c r="AZ85" s="13"/>
      <c r="BA85" s="351"/>
    </row>
    <row r="86" spans="1:54" s="1" customFormat="1">
      <c r="A86" s="14" t="s">
        <v>64</v>
      </c>
      <c r="B86" s="192" t="s">
        <v>119</v>
      </c>
      <c r="C86" s="202" t="s">
        <v>63</v>
      </c>
      <c r="D86" s="551"/>
      <c r="E86" s="552">
        <f t="shared" ref="E86:G86" si="221">E25/D25*100-100</f>
        <v>8.5311308488876421</v>
      </c>
      <c r="F86" s="552">
        <f t="shared" si="221"/>
        <v>2.1107361705095684</v>
      </c>
      <c r="G86" s="552">
        <f t="shared" si="221"/>
        <v>11.739681997380842</v>
      </c>
      <c r="H86" s="544"/>
      <c r="I86" s="551">
        <f t="shared" si="50"/>
        <v>-28.989816994822789</v>
      </c>
      <c r="J86" s="552">
        <f t="shared" ref="J86:L86" si="222">J25/I25*100-100</f>
        <v>4.7085180914790783</v>
      </c>
      <c r="K86" s="552">
        <f t="shared" si="222"/>
        <v>2.7105150987324578</v>
      </c>
      <c r="L86" s="552">
        <f t="shared" si="222"/>
        <v>3.9927687460732386</v>
      </c>
      <c r="M86" s="544"/>
      <c r="N86" s="551">
        <f t="shared" si="61"/>
        <v>-12.034202625337571</v>
      </c>
      <c r="O86" s="552">
        <f t="shared" ref="O86:Q86" si="223">O25/N25*100-100</f>
        <v>4.0975029412477113</v>
      </c>
      <c r="P86" s="552">
        <f t="shared" si="223"/>
        <v>1.7542457233511612</v>
      </c>
      <c r="Q86" s="552">
        <f t="shared" si="223"/>
        <v>-3.3905959463445043</v>
      </c>
      <c r="R86" s="544"/>
      <c r="S86" s="551">
        <f t="shared" si="63"/>
        <v>-18.772393979893835</v>
      </c>
      <c r="T86" s="552">
        <f t="shared" ref="T86:V86" si="224">T25/S25*100-100</f>
        <v>-9.8028929565478222</v>
      </c>
      <c r="U86" s="552">
        <f t="shared" si="224"/>
        <v>-6.1737988243882285</v>
      </c>
      <c r="V86" s="552">
        <f t="shared" si="224"/>
        <v>4.466051350596274</v>
      </c>
      <c r="W86" s="544"/>
      <c r="X86" s="551">
        <f t="shared" si="65"/>
        <v>-16.305722547341489</v>
      </c>
      <c r="Y86" s="552">
        <f t="shared" ref="Y86:AA86" si="225">Y25/X25*100-100</f>
        <v>-1.9682445458727358</v>
      </c>
      <c r="Z86" s="552">
        <f t="shared" si="225"/>
        <v>-7.7468382513054763</v>
      </c>
      <c r="AA86" s="552">
        <f t="shared" si="225"/>
        <v>2.7896681451137511</v>
      </c>
      <c r="AB86" s="544"/>
      <c r="AC86" s="551">
        <f t="shared" si="67"/>
        <v>-23.248836185683288</v>
      </c>
      <c r="AD86" s="552">
        <f t="shared" ref="AD86:AF86" si="226">AD25/AC25*100-100</f>
        <v>-10.384525859977884</v>
      </c>
      <c r="AE86" s="552">
        <f t="shared" si="226"/>
        <v>-14.719068051636327</v>
      </c>
      <c r="AF86" s="552">
        <f t="shared" si="226"/>
        <v>-4.9399146551382813</v>
      </c>
      <c r="AG86" s="544"/>
      <c r="AH86" s="551">
        <f t="shared" si="69"/>
        <v>-2.5139550008993581</v>
      </c>
      <c r="AI86" s="552">
        <f t="shared" ref="AI86:AK86" si="227">AI25/AH25*100-100</f>
        <v>-16.780888427442036</v>
      </c>
      <c r="AJ86" s="552">
        <f t="shared" si="227"/>
        <v>-13.266207146554905</v>
      </c>
      <c r="AK86" s="552">
        <f t="shared" si="227"/>
        <v>27.976111818758454</v>
      </c>
      <c r="AL86" s="544"/>
      <c r="AM86" s="551">
        <f t="shared" si="71"/>
        <v>129.54713170153775</v>
      </c>
      <c r="AN86" s="552">
        <f t="shared" ref="AN86:AP86" si="228">AN25/AM25*100-100</f>
        <v>-5.6416954379035502</v>
      </c>
      <c r="AO86" s="552">
        <f t="shared" si="228"/>
        <v>0.58950074904953453</v>
      </c>
      <c r="AP86" s="552">
        <f t="shared" si="228"/>
        <v>-4.0545576878793241</v>
      </c>
      <c r="AQ86" s="544"/>
      <c r="AR86" s="551">
        <f t="shared" si="73"/>
        <v>108.90937595914201</v>
      </c>
      <c r="AS86" s="552">
        <f t="shared" ref="AS86:AU86" si="229">AS25/AR25*100-100</f>
        <v>-5.1555511404645387</v>
      </c>
      <c r="AT86" s="552">
        <f t="shared" si="229"/>
        <v>-10.184648538267368</v>
      </c>
      <c r="AU86" s="552">
        <f t="shared" si="229"/>
        <v>2.1562823460399017</v>
      </c>
      <c r="AV86" s="544"/>
      <c r="AW86" s="551">
        <f t="shared" si="75"/>
        <v>0.96020753953061444</v>
      </c>
      <c r="AX86" s="702">
        <f>AX25/AW25*100-100</f>
        <v>-8.4451033987163839</v>
      </c>
      <c r="AY86" s="16"/>
      <c r="AZ86" s="16"/>
      <c r="BA86" s="351"/>
    </row>
    <row r="87" spans="1:54" s="1" customFormat="1" ht="18" customHeight="1" thickBot="1">
      <c r="A87" s="17" t="s">
        <v>66</v>
      </c>
      <c r="B87" s="193"/>
      <c r="C87" s="326" t="s">
        <v>65</v>
      </c>
      <c r="D87" s="553"/>
      <c r="E87" s="554">
        <f t="shared" ref="E87:G87" si="230">E26/D26*100-100</f>
        <v>10.612974173142817</v>
      </c>
      <c r="F87" s="554">
        <f t="shared" si="230"/>
        <v>4.1791158567787505</v>
      </c>
      <c r="G87" s="554">
        <f t="shared" si="230"/>
        <v>0.14786297364932466</v>
      </c>
      <c r="H87" s="555"/>
      <c r="I87" s="553">
        <f t="shared" si="50"/>
        <v>6.4860315929234957</v>
      </c>
      <c r="J87" s="554">
        <f t="shared" ref="J87:L87" si="231">J26/I26*100-100</f>
        <v>-2.0527657259511045</v>
      </c>
      <c r="K87" s="554">
        <f t="shared" si="231"/>
        <v>1.4437622326685613</v>
      </c>
      <c r="L87" s="554">
        <f t="shared" si="231"/>
        <v>3.1985346736203724</v>
      </c>
      <c r="M87" s="555"/>
      <c r="N87" s="553">
        <f t="shared" si="61"/>
        <v>5.7250443749074407</v>
      </c>
      <c r="O87" s="554">
        <f t="shared" ref="O87:Q87" si="232">O26/N26*100-100</f>
        <v>-5.3092967550901733</v>
      </c>
      <c r="P87" s="554">
        <f t="shared" si="232"/>
        <v>3.1178084986690493</v>
      </c>
      <c r="Q87" s="554">
        <f t="shared" si="232"/>
        <v>2.3898602108798315</v>
      </c>
      <c r="R87" s="555"/>
      <c r="S87" s="553">
        <f t="shared" si="63"/>
        <v>6.8076713419415853</v>
      </c>
      <c r="T87" s="554">
        <f t="shared" ref="T87:V87" si="233">T26/S26*100-100</f>
        <v>-3.8276833400737615</v>
      </c>
      <c r="U87" s="554">
        <f t="shared" si="233"/>
        <v>-0.29183888876654862</v>
      </c>
      <c r="V87" s="554">
        <f t="shared" si="233"/>
        <v>-6.9915257261706927</v>
      </c>
      <c r="W87" s="555"/>
      <c r="X87" s="553">
        <f t="shared" si="65"/>
        <v>-13.272756823465329</v>
      </c>
      <c r="Y87" s="554">
        <f t="shared" ref="Y87:AA87" si="234">Y26/X26*100-100</f>
        <v>-2.2596617739973226</v>
      </c>
      <c r="Z87" s="554">
        <f t="shared" si="234"/>
        <v>-1.9489457967625299</v>
      </c>
      <c r="AA87" s="554">
        <f t="shared" si="234"/>
        <v>-2.9635348159192461</v>
      </c>
      <c r="AB87" s="555"/>
      <c r="AC87" s="553">
        <f t="shared" si="67"/>
        <v>-7.5809439713036681</v>
      </c>
      <c r="AD87" s="554">
        <f t="shared" ref="AD87:AF87" si="235">AD26/AC26*100-100</f>
        <v>2.6133847133020538</v>
      </c>
      <c r="AE87" s="554">
        <f t="shared" si="235"/>
        <v>5.0365905756497114</v>
      </c>
      <c r="AF87" s="554">
        <f t="shared" si="235"/>
        <v>3.5065327040452843</v>
      </c>
      <c r="AG87" s="555"/>
      <c r="AH87" s="553">
        <f t="shared" si="69"/>
        <v>-2.5649489445086715E-2</v>
      </c>
      <c r="AI87" s="554">
        <f t="shared" ref="AI87:AK87" si="236">AI26/AH26*100-100</f>
        <v>-3.4338752496960865</v>
      </c>
      <c r="AJ87" s="554">
        <f t="shared" si="236"/>
        <v>2.5641946996843359</v>
      </c>
      <c r="AK87" s="554">
        <f t="shared" si="236"/>
        <v>7.0986482582288772</v>
      </c>
      <c r="AL87" s="555"/>
      <c r="AM87" s="553">
        <f t="shared" si="71"/>
        <v>3.4222995558587996</v>
      </c>
      <c r="AN87" s="554">
        <f t="shared" ref="AN87:AP87" si="237">AN26/AM26*100-100</f>
        <v>1.7527015089371361</v>
      </c>
      <c r="AO87" s="554">
        <f t="shared" si="237"/>
        <v>5.4971983535663043</v>
      </c>
      <c r="AP87" s="554">
        <f t="shared" si="237"/>
        <v>0.22974822652494709</v>
      </c>
      <c r="AQ87" s="555"/>
      <c r="AR87" s="553">
        <f t="shared" si="73"/>
        <v>-5.5745095755348757</v>
      </c>
      <c r="AS87" s="554">
        <f t="shared" ref="AS87:AU87" si="238">AS26/AR26*100-100</f>
        <v>-2.8069669431961586</v>
      </c>
      <c r="AT87" s="554">
        <f t="shared" si="238"/>
        <v>0.89499310524712428</v>
      </c>
      <c r="AU87" s="554">
        <f t="shared" si="238"/>
        <v>5.8944882613815253E-2</v>
      </c>
      <c r="AV87" s="555"/>
      <c r="AW87" s="553">
        <f t="shared" si="75"/>
        <v>-4.6880986514729557</v>
      </c>
      <c r="AX87" s="554">
        <f t="shared" ref="AX87" si="239">AX26/AW26*100-100</f>
        <v>-23.377898717069527</v>
      </c>
      <c r="AY87" s="19"/>
      <c r="AZ87" s="19"/>
      <c r="BA87" s="354"/>
    </row>
    <row r="88" spans="1:54" ht="15" customHeight="1" thickBot="1">
      <c r="A88" s="318"/>
      <c r="B88" s="194"/>
      <c r="C88" s="20"/>
      <c r="D88" s="556"/>
      <c r="E88" s="556"/>
      <c r="F88" s="556"/>
      <c r="G88" s="556"/>
      <c r="H88" s="557"/>
      <c r="I88" s="556"/>
      <c r="J88" s="556"/>
      <c r="K88" s="556"/>
      <c r="L88" s="556"/>
      <c r="M88" s="557"/>
      <c r="N88" s="556"/>
      <c r="O88" s="556"/>
      <c r="P88" s="556"/>
      <c r="Q88" s="556"/>
      <c r="R88" s="557"/>
      <c r="S88" s="556"/>
      <c r="T88" s="556"/>
      <c r="U88" s="556"/>
      <c r="V88" s="556"/>
      <c r="W88" s="557"/>
      <c r="X88" s="556"/>
      <c r="Y88" s="556"/>
      <c r="Z88" s="556"/>
      <c r="AA88" s="556"/>
      <c r="AB88" s="557"/>
      <c r="AC88" s="556"/>
      <c r="AD88" s="556"/>
      <c r="AE88" s="556"/>
      <c r="AF88" s="556"/>
      <c r="AG88" s="557"/>
      <c r="AH88" s="556"/>
      <c r="AI88" s="556"/>
      <c r="AJ88" s="556"/>
      <c r="AK88" s="556"/>
      <c r="AL88" s="557"/>
      <c r="AM88" s="556"/>
      <c r="AN88" s="556"/>
      <c r="AO88" s="556"/>
      <c r="AP88" s="556"/>
      <c r="AQ88" s="557"/>
      <c r="AR88" s="556"/>
      <c r="AS88" s="556"/>
      <c r="AT88" s="556"/>
      <c r="AU88" s="556"/>
      <c r="AV88" s="557"/>
      <c r="AW88" s="556"/>
      <c r="AX88" s="331"/>
      <c r="AY88" s="331"/>
      <c r="AZ88" s="331"/>
      <c r="BA88" s="331"/>
      <c r="BB88" s="175"/>
    </row>
    <row r="89" spans="1:54" ht="18" customHeight="1">
      <c r="A89" s="319" t="s">
        <v>14</v>
      </c>
      <c r="B89" s="195"/>
      <c r="C89" s="327" t="s">
        <v>13</v>
      </c>
      <c r="D89" s="558"/>
      <c r="E89" s="559">
        <f t="shared" ref="E89:G89" si="240">E28/D28*100-100</f>
        <v>14.006966789299</v>
      </c>
      <c r="F89" s="559">
        <f t="shared" si="240"/>
        <v>4.2724573856377503</v>
      </c>
      <c r="G89" s="559">
        <f t="shared" si="240"/>
        <v>-1.1697249989242096</v>
      </c>
      <c r="H89" s="560"/>
      <c r="I89" s="558">
        <f>I28/G28*100-100</f>
        <v>9.9147998559814994</v>
      </c>
      <c r="J89" s="559">
        <f t="shared" ref="J89:L89" si="241">J28/I28*100-100</f>
        <v>-5.55250140561742</v>
      </c>
      <c r="K89" s="559">
        <f t="shared" si="241"/>
        <v>-0.91517205399202339</v>
      </c>
      <c r="L89" s="559">
        <f t="shared" si="241"/>
        <v>1.6889381140164943</v>
      </c>
      <c r="M89" s="560"/>
      <c r="N89" s="558">
        <f t="shared" ref="N89:N90" si="242">N28/L28*100-100</f>
        <v>9.9028708806417853</v>
      </c>
      <c r="O89" s="559">
        <f t="shared" ref="O89:Q89" si="243">O28/N28*100-100</f>
        <v>-10.362569387942926</v>
      </c>
      <c r="P89" s="559">
        <f t="shared" si="243"/>
        <v>2.5566038758124279</v>
      </c>
      <c r="Q89" s="559">
        <f t="shared" si="243"/>
        <v>0.68107273527266443</v>
      </c>
      <c r="R89" s="560"/>
      <c r="S89" s="558">
        <f t="shared" ref="S89:S90" si="244">S28/Q28*100-100</f>
        <v>10.905365663762453</v>
      </c>
      <c r="T89" s="559">
        <f t="shared" ref="T89:V89" si="245">T28/S28*100-100</f>
        <v>-7.6061717212845252</v>
      </c>
      <c r="U89" s="559">
        <f t="shared" si="245"/>
        <v>-4.2552063474552568</v>
      </c>
      <c r="V89" s="559">
        <f t="shared" si="245"/>
        <v>-14.520548231161428</v>
      </c>
      <c r="W89" s="560"/>
      <c r="X89" s="558">
        <f t="shared" ref="X89:X90" si="246">X28/V28*100-100</f>
        <v>-24.563784510909073</v>
      </c>
      <c r="Y89" s="559">
        <f t="shared" ref="Y89:AA89" si="247">Y28/X28*100-100</f>
        <v>-7.4050464133697744</v>
      </c>
      <c r="Z89" s="559">
        <f t="shared" si="247"/>
        <v>-9.3275462420326249</v>
      </c>
      <c r="AA89" s="559">
        <f t="shared" si="247"/>
        <v>-12.013125444687674</v>
      </c>
      <c r="AB89" s="560"/>
      <c r="AC89" s="558">
        <f t="shared" ref="AC89:AC90" si="248">AC28/AA28*100-100</f>
        <v>-20.409211880362776</v>
      </c>
      <c r="AD89" s="559">
        <f t="shared" ref="AD89:AF89" si="249">AD28/AC28*100-100</f>
        <v>6.6423289805543391</v>
      </c>
      <c r="AE89" s="559">
        <f t="shared" si="249"/>
        <v>7.4743846413814765</v>
      </c>
      <c r="AF89" s="559">
        <f t="shared" si="249"/>
        <v>5.4885109513196397</v>
      </c>
      <c r="AG89" s="560"/>
      <c r="AH89" s="558">
        <f t="shared" ref="AH89:AH90" si="250">AH28/AF28*100-100</f>
        <v>10.666890248255186</v>
      </c>
      <c r="AI89" s="559">
        <f t="shared" ref="AI89:AK89" si="251">AI28/AH28*100-100</f>
        <v>-5.8039946804283034</v>
      </c>
      <c r="AJ89" s="559">
        <f t="shared" si="251"/>
        <v>3.737148696939002</v>
      </c>
      <c r="AK89" s="559">
        <f t="shared" si="251"/>
        <v>12.500946877015039</v>
      </c>
      <c r="AL89" s="560"/>
      <c r="AM89" s="558">
        <f t="shared" ref="AM89:AM90" si="252">AM28/AK28*100-100</f>
        <v>9.4397342140128728</v>
      </c>
      <c r="AN89" s="559">
        <f t="shared" ref="AN89:AP89" si="253">AN28/AM28*100-100</f>
        <v>5.45141523748363</v>
      </c>
      <c r="AO89" s="559">
        <f t="shared" si="253"/>
        <v>11.028494175536125</v>
      </c>
      <c r="AP89" s="559">
        <f t="shared" si="253"/>
        <v>-3.2236974400051537</v>
      </c>
      <c r="AQ89" s="560"/>
      <c r="AR89" s="558">
        <f t="shared" ref="AR89:AR90" si="254">AR28/AP28*100-100</f>
        <v>-9.2792309707834875</v>
      </c>
      <c r="AS89" s="559">
        <f t="shared" ref="AS89:AU89" si="255">AS28/AR28*100-100</f>
        <v>-7.1602953438921162</v>
      </c>
      <c r="AT89" s="559">
        <f t="shared" si="255"/>
        <v>-0.56142473215847133</v>
      </c>
      <c r="AU89" s="559">
        <f t="shared" si="255"/>
        <v>-3.2583530161121104</v>
      </c>
      <c r="AV89" s="560"/>
      <c r="AW89" s="558">
        <f t="shared" ref="AW89:AW90" si="256">AW28/AU28*100-100</f>
        <v>-5.4172398188263742</v>
      </c>
      <c r="AX89" s="720">
        <f>AX28/AW28*100-100</f>
        <v>-45.288229300705851</v>
      </c>
      <c r="AY89" s="22"/>
      <c r="AZ89" s="22"/>
      <c r="BA89" s="355"/>
    </row>
    <row r="90" spans="1:54" ht="18" customHeight="1" thickBot="1">
      <c r="A90" s="320" t="s">
        <v>80</v>
      </c>
      <c r="B90" s="196"/>
      <c r="C90" s="328" t="s">
        <v>96</v>
      </c>
      <c r="D90" s="561"/>
      <c r="E90" s="562">
        <f t="shared" ref="E90:G90" si="257">E29/D29*100-100</f>
        <v>5.9963798786384359</v>
      </c>
      <c r="F90" s="562">
        <f t="shared" si="257"/>
        <v>4.0425550462999809</v>
      </c>
      <c r="G90" s="562">
        <f t="shared" si="257"/>
        <v>2.0797841241751058</v>
      </c>
      <c r="H90" s="563"/>
      <c r="I90" s="561">
        <f>I29/G29*100-100</f>
        <v>1.6186189023810158</v>
      </c>
      <c r="J90" s="562">
        <f t="shared" ref="J90:L90" si="258">J29/I29*100-100</f>
        <v>3.3209930415229394</v>
      </c>
      <c r="K90" s="562">
        <f t="shared" si="258"/>
        <v>4.7547734570843971</v>
      </c>
      <c r="L90" s="562">
        <f t="shared" si="258"/>
        <v>5.2027253858663443</v>
      </c>
      <c r="M90" s="563"/>
      <c r="N90" s="561">
        <f t="shared" si="242"/>
        <v>0.36368066767606422</v>
      </c>
      <c r="O90" s="562">
        <f t="shared" ref="O90:Q90" si="259">O29/N29*100-100</f>
        <v>1.7918756427964979</v>
      </c>
      <c r="P90" s="562">
        <f t="shared" si="259"/>
        <v>3.8122806720346318</v>
      </c>
      <c r="Q90" s="562">
        <f t="shared" si="259"/>
        <v>4.4788511673711042</v>
      </c>
      <c r="R90" s="563"/>
      <c r="S90" s="561">
        <f t="shared" si="244"/>
        <v>1.9803355316769142</v>
      </c>
      <c r="T90" s="562">
        <f t="shared" ref="T90:V90" si="260">T29/S29*100-100</f>
        <v>1.0131726822351794</v>
      </c>
      <c r="U90" s="562">
        <f t="shared" si="260"/>
        <v>4.3526011933196855</v>
      </c>
      <c r="V90" s="562">
        <f t="shared" si="260"/>
        <v>1.1035237741657795</v>
      </c>
      <c r="W90" s="563"/>
      <c r="X90" s="561">
        <f t="shared" si="246"/>
        <v>-3.0089180467980299</v>
      </c>
      <c r="Y90" s="562">
        <f t="shared" ref="Y90:AA90" si="261">Y29/X29*100-100</f>
        <v>1.3781672476096389</v>
      </c>
      <c r="Z90" s="562">
        <f t="shared" si="261"/>
        <v>2.8158173178173911</v>
      </c>
      <c r="AA90" s="562">
        <f t="shared" si="261"/>
        <v>2.1900768494910778</v>
      </c>
      <c r="AB90" s="563"/>
      <c r="AC90" s="561">
        <f t="shared" si="248"/>
        <v>-1.2908093048997813</v>
      </c>
      <c r="AD90" s="562">
        <f t="shared" ref="AD90:AF90" si="262">AD29/AC29*100-100</f>
        <v>1.0204851400543475</v>
      </c>
      <c r="AE90" s="562">
        <f t="shared" si="262"/>
        <v>4.0191376546267747</v>
      </c>
      <c r="AF90" s="562">
        <f t="shared" si="262"/>
        <v>2.6518441080611836</v>
      </c>
      <c r="AG90" s="563"/>
      <c r="AH90" s="561">
        <f t="shared" si="250"/>
        <v>-4.764012231361221</v>
      </c>
      <c r="AI90" s="562">
        <f t="shared" ref="AI90:AK90" si="263">AI29/AH29*100-100</f>
        <v>-2.2133851008276082</v>
      </c>
      <c r="AJ90" s="562">
        <f t="shared" si="263"/>
        <v>1.9823620334666856</v>
      </c>
      <c r="AK90" s="562">
        <f t="shared" si="263"/>
        <v>4.3727794637779454</v>
      </c>
      <c r="AL90" s="563"/>
      <c r="AM90" s="561">
        <f t="shared" si="252"/>
        <v>0.14959596424284882</v>
      </c>
      <c r="AN90" s="562">
        <f t="shared" ref="AN90:AP90" si="264">AN29/AM29*100-100</f>
        <v>-0.44552194566024639</v>
      </c>
      <c r="AO90" s="562">
        <f t="shared" si="264"/>
        <v>2.0151113612357392</v>
      </c>
      <c r="AP90" s="562">
        <f t="shared" si="264"/>
        <v>2.5958602386261731</v>
      </c>
      <c r="AQ90" s="563"/>
      <c r="AR90" s="561">
        <f t="shared" si="254"/>
        <v>-3.1802159219987232</v>
      </c>
      <c r="AS90" s="562">
        <f t="shared" ref="AS90:AU90" si="265">AS29/AR29*100-100</f>
        <v>-0.17072112223937097</v>
      </c>
      <c r="AT90" s="562">
        <f t="shared" si="265"/>
        <v>1.7152054089260389</v>
      </c>
      <c r="AU90" s="562">
        <f t="shared" si="265"/>
        <v>1.8853359597889749</v>
      </c>
      <c r="AV90" s="563"/>
      <c r="AW90" s="561">
        <f t="shared" si="256"/>
        <v>-4.3069251362418299</v>
      </c>
      <c r="AX90" s="721">
        <f>AX29/AW29*100-100</f>
        <v>-12.056723753349658</v>
      </c>
      <c r="AY90" s="199"/>
      <c r="AZ90" s="199"/>
      <c r="BA90" s="356"/>
    </row>
    <row r="91" spans="1:54" ht="18" customHeight="1">
      <c r="A91" s="321" t="s">
        <v>130</v>
      </c>
      <c r="B91" s="197"/>
      <c r="C91" s="23" t="s">
        <v>67</v>
      </c>
      <c r="D91" s="564"/>
      <c r="E91" s="565"/>
      <c r="F91" s="565"/>
      <c r="G91" s="565"/>
      <c r="H91" s="566"/>
      <c r="I91" s="564"/>
      <c r="J91" s="565"/>
      <c r="K91" s="565"/>
      <c r="L91" s="565"/>
      <c r="M91" s="566"/>
      <c r="N91" s="564"/>
      <c r="O91" s="565"/>
      <c r="P91" s="565"/>
      <c r="Q91" s="565"/>
      <c r="R91" s="566"/>
      <c r="S91" s="564"/>
      <c r="T91" s="565"/>
      <c r="U91" s="565"/>
      <c r="V91" s="565"/>
      <c r="W91" s="566"/>
      <c r="X91" s="564"/>
      <c r="Y91" s="565"/>
      <c r="Z91" s="565"/>
      <c r="AA91" s="565"/>
      <c r="AB91" s="566"/>
      <c r="AC91" s="564"/>
      <c r="AD91" s="565"/>
      <c r="AE91" s="565"/>
      <c r="AF91" s="565"/>
      <c r="AG91" s="566"/>
      <c r="AH91" s="564"/>
      <c r="AI91" s="565"/>
      <c r="AJ91" s="565"/>
      <c r="AK91" s="565"/>
      <c r="AL91" s="566"/>
      <c r="AM91" s="564"/>
      <c r="AN91" s="565"/>
      <c r="AO91" s="565"/>
      <c r="AP91" s="565"/>
      <c r="AQ91" s="566"/>
      <c r="AR91" s="564"/>
      <c r="AS91" s="565"/>
      <c r="AT91" s="565"/>
      <c r="AU91" s="565"/>
      <c r="AV91" s="566"/>
      <c r="AW91" s="564"/>
      <c r="AX91" s="700"/>
      <c r="AY91" s="24"/>
      <c r="AZ91" s="24"/>
      <c r="BA91" s="24"/>
      <c r="BB91" s="175"/>
    </row>
    <row r="92" spans="1:54" ht="18" customHeight="1" thickBot="1">
      <c r="A92" s="323" t="s">
        <v>121</v>
      </c>
      <c r="B92" s="198"/>
      <c r="C92" s="329" t="s">
        <v>120</v>
      </c>
      <c r="D92" s="567"/>
      <c r="E92" s="567">
        <f t="shared" ref="E92:G92" si="266">E31/D31*100-100</f>
        <v>4.0587966167102962</v>
      </c>
      <c r="F92" s="567">
        <f t="shared" si="266"/>
        <v>8.7476578120779749</v>
      </c>
      <c r="G92" s="567">
        <f t="shared" si="266"/>
        <v>14.185459311028922</v>
      </c>
      <c r="H92" s="568"/>
      <c r="I92" s="567">
        <f>I31/G31*100-100</f>
        <v>-1.3541632288781784</v>
      </c>
      <c r="J92" s="567">
        <f t="shared" ref="J92:L92" si="267">J31/I31*100-100</f>
        <v>1.6639961996526722</v>
      </c>
      <c r="K92" s="567">
        <f t="shared" si="267"/>
        <v>2.3933612587741635</v>
      </c>
      <c r="L92" s="567">
        <f t="shared" si="267"/>
        <v>13.2688948288652</v>
      </c>
      <c r="M92" s="568"/>
      <c r="N92" s="567">
        <f t="shared" ref="N92" si="268">N31/L31*100-100</f>
        <v>0.23949739454032226</v>
      </c>
      <c r="O92" s="567">
        <f t="shared" ref="O92:Q92" si="269">O31/N31*100-100</f>
        <v>2.0822418695015159</v>
      </c>
      <c r="P92" s="567">
        <f t="shared" si="269"/>
        <v>3.1255857064379455</v>
      </c>
      <c r="Q92" s="567">
        <f t="shared" si="269"/>
        <v>2.4502254682131479</v>
      </c>
      <c r="R92" s="568"/>
      <c r="S92" s="567">
        <f t="shared" ref="S92" si="270">S31/Q31*100-100</f>
        <v>3.2688827974824051</v>
      </c>
      <c r="T92" s="567">
        <f t="shared" ref="T92:V92" si="271">T31/S31*100-100</f>
        <v>1.8573647026857572</v>
      </c>
      <c r="U92" s="567">
        <f t="shared" si="271"/>
        <v>1.1631870010265288</v>
      </c>
      <c r="V92" s="567">
        <f t="shared" si="271"/>
        <v>0.61147470616265309</v>
      </c>
      <c r="W92" s="568"/>
      <c r="X92" s="567">
        <f t="shared" ref="X92" si="272">X31/V31*100-100</f>
        <v>2.9096892261468241</v>
      </c>
      <c r="Y92" s="567">
        <f t="shared" ref="Y92:AA92" si="273">Y31/X31*100-100</f>
        <v>2.2551510171262379</v>
      </c>
      <c r="Z92" s="567">
        <f t="shared" si="273"/>
        <v>1.9868397487098122</v>
      </c>
      <c r="AA92" s="567">
        <f t="shared" si="273"/>
        <v>1.0857651509871289</v>
      </c>
      <c r="AB92" s="568"/>
      <c r="AC92" s="567">
        <f t="shared" ref="AC92" si="274">AC31/AA31*100-100</f>
        <v>-0.93069858136847472</v>
      </c>
      <c r="AD92" s="567">
        <f t="shared" ref="AD92:AF92" si="275">AD31/AC31*100-100</f>
        <v>3.0098426687533077</v>
      </c>
      <c r="AE92" s="567">
        <f t="shared" si="275"/>
        <v>0.8778194711371583</v>
      </c>
      <c r="AF92" s="567">
        <f t="shared" si="275"/>
        <v>0.13826449556904663</v>
      </c>
      <c r="AG92" s="568"/>
      <c r="AH92" s="567">
        <f t="shared" ref="AH92" si="276">AH31/AF31*100-100</f>
        <v>-7.7131164640785954</v>
      </c>
      <c r="AI92" s="567">
        <f t="shared" ref="AI92:AK92" si="277">AI31/AH31*100-100</f>
        <v>3.7208118556202692</v>
      </c>
      <c r="AJ92" s="567">
        <f t="shared" si="277"/>
        <v>-0.39248469678807396</v>
      </c>
      <c r="AK92" s="567">
        <f t="shared" si="277"/>
        <v>-0.70471409559128517</v>
      </c>
      <c r="AL92" s="568"/>
      <c r="AM92" s="567">
        <f t="shared" ref="AM92" si="278">AM31/AK31*100-100</f>
        <v>3.0001419377708061</v>
      </c>
      <c r="AN92" s="567">
        <f t="shared" ref="AN92:AP92" si="279">AN31/AM31*100-100</f>
        <v>2.668776350996211</v>
      </c>
      <c r="AO92" s="567">
        <f t="shared" si="279"/>
        <v>2.6613035330771453</v>
      </c>
      <c r="AP92" s="567">
        <f t="shared" si="279"/>
        <v>-0.50341414284319796</v>
      </c>
      <c r="AQ92" s="568"/>
      <c r="AR92" s="567">
        <f t="shared" ref="AR92" si="280">AR31/AP31*100-100</f>
        <v>5.358293186897626</v>
      </c>
      <c r="AS92" s="567">
        <f t="shared" ref="AS92:AU92" si="281">AS31/AR31*100-100</f>
        <v>4.6612943597239536</v>
      </c>
      <c r="AT92" s="567">
        <f t="shared" si="281"/>
        <v>-0.40585026166765203</v>
      </c>
      <c r="AU92" s="567">
        <f t="shared" si="281"/>
        <v>-1.8330519412707389</v>
      </c>
      <c r="AV92" s="568"/>
      <c r="AW92" s="567">
        <f t="shared" ref="AW92" si="282">AW31/AU31*100-100</f>
        <v>6.8219860157164192</v>
      </c>
      <c r="AX92" s="721">
        <f>AX31/AW31*100-100</f>
        <v>1.7072000419429827</v>
      </c>
      <c r="AY92" s="25"/>
      <c r="AZ92" s="25"/>
      <c r="BA92" s="357"/>
    </row>
    <row r="95" spans="1:54" ht="45.75" thickBot="1">
      <c r="A95" s="335" t="s">
        <v>739</v>
      </c>
      <c r="B95" s="639" t="str">
        <f>B65</f>
        <v>Table (4)</v>
      </c>
      <c r="C95" s="270" t="s">
        <v>740</v>
      </c>
    </row>
    <row r="96" spans="1:54">
      <c r="A96" s="796" t="s">
        <v>4</v>
      </c>
      <c r="B96" s="798" t="s">
        <v>103</v>
      </c>
      <c r="C96" s="800" t="s">
        <v>1</v>
      </c>
      <c r="D96" s="792" t="s">
        <v>725</v>
      </c>
      <c r="E96" s="793"/>
      <c r="F96" s="793"/>
      <c r="G96" s="793"/>
      <c r="H96" s="794" t="s">
        <v>104</v>
      </c>
      <c r="I96" s="792" t="s">
        <v>726</v>
      </c>
      <c r="J96" s="793"/>
      <c r="K96" s="793"/>
      <c r="L96" s="793"/>
      <c r="M96" s="794" t="s">
        <v>105</v>
      </c>
      <c r="N96" s="792" t="s">
        <v>727</v>
      </c>
      <c r="O96" s="793"/>
      <c r="P96" s="793"/>
      <c r="Q96" s="793"/>
      <c r="R96" s="794" t="s">
        <v>106</v>
      </c>
      <c r="S96" s="792" t="s">
        <v>728</v>
      </c>
      <c r="T96" s="793"/>
      <c r="U96" s="793"/>
      <c r="V96" s="793"/>
      <c r="W96" s="794" t="s">
        <v>107</v>
      </c>
      <c r="X96" s="792" t="s">
        <v>729</v>
      </c>
      <c r="Y96" s="793"/>
      <c r="Z96" s="793"/>
      <c r="AA96" s="793"/>
      <c r="AB96" s="794" t="s">
        <v>108</v>
      </c>
      <c r="AC96" s="792" t="s">
        <v>730</v>
      </c>
      <c r="AD96" s="793"/>
      <c r="AE96" s="793"/>
      <c r="AF96" s="793"/>
      <c r="AG96" s="794" t="s">
        <v>109</v>
      </c>
      <c r="AH96" s="792" t="s">
        <v>731</v>
      </c>
      <c r="AI96" s="793"/>
      <c r="AJ96" s="793"/>
      <c r="AK96" s="793"/>
      <c r="AL96" s="794" t="s">
        <v>448</v>
      </c>
      <c r="AM96" s="792" t="s">
        <v>732</v>
      </c>
      <c r="AN96" s="793"/>
      <c r="AO96" s="793"/>
      <c r="AP96" s="793"/>
      <c r="AQ96" s="794" t="s">
        <v>449</v>
      </c>
      <c r="AR96" s="792" t="s">
        <v>733</v>
      </c>
      <c r="AS96" s="793"/>
      <c r="AT96" s="793"/>
      <c r="AU96" s="793"/>
      <c r="AV96" s="794" t="s">
        <v>450</v>
      </c>
      <c r="AW96" s="792" t="s">
        <v>734</v>
      </c>
      <c r="AX96" s="793"/>
      <c r="AY96" s="793"/>
      <c r="AZ96" s="793"/>
      <c r="BA96" s="794" t="s">
        <v>439</v>
      </c>
    </row>
    <row r="97" spans="1:53" ht="15.75" thickBot="1">
      <c r="A97" s="797"/>
      <c r="B97" s="799"/>
      <c r="C97" s="801"/>
      <c r="D97" s="347">
        <v>1</v>
      </c>
      <c r="E97" s="346">
        <v>2</v>
      </c>
      <c r="F97" s="346">
        <v>3</v>
      </c>
      <c r="G97" s="346">
        <v>4</v>
      </c>
      <c r="H97" s="795"/>
      <c r="I97" s="347">
        <v>1</v>
      </c>
      <c r="J97" s="346">
        <v>2</v>
      </c>
      <c r="K97" s="346">
        <v>3</v>
      </c>
      <c r="L97" s="346">
        <v>4</v>
      </c>
      <c r="M97" s="795"/>
      <c r="N97" s="347">
        <v>1</v>
      </c>
      <c r="O97" s="346">
        <v>2</v>
      </c>
      <c r="P97" s="346">
        <v>3</v>
      </c>
      <c r="Q97" s="346">
        <v>4</v>
      </c>
      <c r="R97" s="795"/>
      <c r="S97" s="347">
        <v>1</v>
      </c>
      <c r="T97" s="346">
        <v>2</v>
      </c>
      <c r="U97" s="346">
        <v>3</v>
      </c>
      <c r="V97" s="346">
        <v>4</v>
      </c>
      <c r="W97" s="795"/>
      <c r="X97" s="347">
        <v>1</v>
      </c>
      <c r="Y97" s="346">
        <v>2</v>
      </c>
      <c r="Z97" s="346">
        <v>3</v>
      </c>
      <c r="AA97" s="346">
        <v>4</v>
      </c>
      <c r="AB97" s="795"/>
      <c r="AC97" s="347">
        <v>1</v>
      </c>
      <c r="AD97" s="346">
        <v>2</v>
      </c>
      <c r="AE97" s="346">
        <v>3</v>
      </c>
      <c r="AF97" s="346">
        <v>4</v>
      </c>
      <c r="AG97" s="795"/>
      <c r="AH97" s="347">
        <v>1</v>
      </c>
      <c r="AI97" s="346">
        <v>2</v>
      </c>
      <c r="AJ97" s="346">
        <v>3</v>
      </c>
      <c r="AK97" s="346">
        <v>4</v>
      </c>
      <c r="AL97" s="795"/>
      <c r="AM97" s="347">
        <v>1</v>
      </c>
      <c r="AN97" s="346">
        <v>2</v>
      </c>
      <c r="AO97" s="346">
        <v>3</v>
      </c>
      <c r="AP97" s="346">
        <v>4</v>
      </c>
      <c r="AQ97" s="795"/>
      <c r="AR97" s="347">
        <v>1</v>
      </c>
      <c r="AS97" s="346">
        <v>2</v>
      </c>
      <c r="AT97" s="346">
        <v>3</v>
      </c>
      <c r="AU97" s="346">
        <v>4</v>
      </c>
      <c r="AV97" s="795"/>
      <c r="AW97" s="347">
        <v>1</v>
      </c>
      <c r="AX97" s="346">
        <v>2</v>
      </c>
      <c r="AY97" s="346">
        <v>3</v>
      </c>
      <c r="AZ97" s="346">
        <v>4</v>
      </c>
      <c r="BA97" s="795"/>
    </row>
    <row r="98" spans="1:53">
      <c r="A98" s="317" t="s">
        <v>10</v>
      </c>
      <c r="B98" s="189" t="s">
        <v>8</v>
      </c>
      <c r="C98" s="324" t="s">
        <v>9</v>
      </c>
      <c r="D98" s="701">
        <f>D7/D$26*100</f>
        <v>0.10945532062306693</v>
      </c>
      <c r="E98" s="702">
        <f t="shared" ref="E98:AV98" si="283">E7/E$26*100</f>
        <v>9.5281226745412145E-2</v>
      </c>
      <c r="F98" s="702">
        <f t="shared" si="283"/>
        <v>9.0508972211110747E-2</v>
      </c>
      <c r="G98" s="702">
        <f t="shared" si="283"/>
        <v>9.2829920112155906E-2</v>
      </c>
      <c r="H98" s="703">
        <f t="shared" si="283"/>
        <v>9.660604050583127E-2</v>
      </c>
      <c r="I98" s="701">
        <f t="shared" si="283"/>
        <v>9.3208653277815176E-2</v>
      </c>
      <c r="J98" s="702">
        <f t="shared" si="283"/>
        <v>9.5420265480607003E-2</v>
      </c>
      <c r="K98" s="702">
        <f t="shared" si="283"/>
        <v>9.4304965415785341E-2</v>
      </c>
      <c r="L98" s="702">
        <f t="shared" si="283"/>
        <v>9.3885670544837624E-2</v>
      </c>
      <c r="M98" s="703">
        <f t="shared" si="283"/>
        <v>9.4196461876812285E-2</v>
      </c>
      <c r="N98" s="701">
        <f t="shared" si="283"/>
        <v>9.0844026060513464E-2</v>
      </c>
      <c r="O98" s="702">
        <f t="shared" si="283"/>
        <v>9.6870005034501286E-2</v>
      </c>
      <c r="P98" s="702">
        <f t="shared" si="283"/>
        <v>9.6778616566824946E-2</v>
      </c>
      <c r="Q98" s="702">
        <f t="shared" si="283"/>
        <v>9.9662807581212376E-2</v>
      </c>
      <c r="R98" s="703">
        <f t="shared" si="283"/>
        <v>9.6022954155252693E-2</v>
      </c>
      <c r="S98" s="701">
        <f t="shared" si="283"/>
        <v>0.10531900014461767</v>
      </c>
      <c r="T98" s="702">
        <f t="shared" si="283"/>
        <v>0.11463332756222956</v>
      </c>
      <c r="U98" s="702">
        <f t="shared" si="283"/>
        <v>0.1194608773111676</v>
      </c>
      <c r="V98" s="702">
        <f t="shared" si="283"/>
        <v>0.13072341281522007</v>
      </c>
      <c r="W98" s="703">
        <f t="shared" si="283"/>
        <v>0.1171684562623647</v>
      </c>
      <c r="X98" s="701">
        <f t="shared" si="283"/>
        <v>0.15534846411677478</v>
      </c>
      <c r="Y98" s="702">
        <f t="shared" si="283"/>
        <v>0.15872955528431243</v>
      </c>
      <c r="Z98" s="702">
        <f t="shared" si="283"/>
        <v>0.16343163886749171</v>
      </c>
      <c r="AA98" s="702">
        <f t="shared" si="283"/>
        <v>0.16828113960820193</v>
      </c>
      <c r="AB98" s="703">
        <f t="shared" si="283"/>
        <v>0.16131839270715972</v>
      </c>
      <c r="AC98" s="701">
        <f t="shared" si="283"/>
        <v>0.19436054433549851</v>
      </c>
      <c r="AD98" s="702">
        <f t="shared" si="283"/>
        <v>0.19021692277574956</v>
      </c>
      <c r="AE98" s="702">
        <f t="shared" si="283"/>
        <v>0.18230566905966591</v>
      </c>
      <c r="AF98" s="702">
        <f t="shared" si="283"/>
        <v>0.17014861517292929</v>
      </c>
      <c r="AG98" s="703">
        <f t="shared" si="283"/>
        <v>0.18387226607972032</v>
      </c>
      <c r="AH98" s="701">
        <f t="shared" si="283"/>
        <v>0.20014757508016093</v>
      </c>
      <c r="AI98" s="702">
        <f t="shared" si="283"/>
        <v>0.21677166710656173</v>
      </c>
      <c r="AJ98" s="702">
        <f t="shared" si="283"/>
        <v>0.22394111453779747</v>
      </c>
      <c r="AK98" s="702">
        <f t="shared" si="283"/>
        <v>0.21806194131914458</v>
      </c>
      <c r="AL98" s="703">
        <f t="shared" si="283"/>
        <v>0.21474153114313327</v>
      </c>
      <c r="AM98" s="701">
        <f t="shared" si="283"/>
        <v>0.23529260514827122</v>
      </c>
      <c r="AN98" s="702">
        <f t="shared" si="283"/>
        <v>0.22450929804082309</v>
      </c>
      <c r="AO98" s="702">
        <f t="shared" si="283"/>
        <v>0.20394210550917</v>
      </c>
      <c r="AP98" s="702">
        <f t="shared" si="283"/>
        <v>0.21079528532374536</v>
      </c>
      <c r="AQ98" s="703">
        <f t="shared" si="283"/>
        <v>0.21825765074482145</v>
      </c>
      <c r="AR98" s="701">
        <f t="shared" si="283"/>
        <v>0.23589624064313336</v>
      </c>
      <c r="AS98" s="702">
        <f t="shared" si="283"/>
        <v>0.23195425457155652</v>
      </c>
      <c r="AT98" s="702">
        <f t="shared" si="283"/>
        <v>0.22626649319100606</v>
      </c>
      <c r="AU98" s="702">
        <f t="shared" si="283"/>
        <v>0.22595119860653734</v>
      </c>
      <c r="AV98" s="703">
        <f t="shared" si="283"/>
        <v>0.23004111636630661</v>
      </c>
      <c r="AW98" s="701">
        <f>AW7/AW$26*100</f>
        <v>0.25708172689466885</v>
      </c>
      <c r="AX98" s="702">
        <f>AX7/AX$26*100</f>
        <v>0.33670891898828326</v>
      </c>
      <c r="AY98" s="8"/>
      <c r="AZ98" s="8"/>
      <c r="BA98" s="351"/>
    </row>
    <row r="99" spans="1:53">
      <c r="A99" s="317" t="s">
        <v>14</v>
      </c>
      <c r="B99" s="189" t="s">
        <v>12</v>
      </c>
      <c r="C99" s="324" t="s">
        <v>13</v>
      </c>
      <c r="D99" s="701">
        <f t="shared" ref="D99:AW99" si="284">D8/D$26*100</f>
        <v>57.631161686300011</v>
      </c>
      <c r="E99" s="702">
        <f t="shared" si="284"/>
        <v>59.399487135334894</v>
      </c>
      <c r="F99" s="702">
        <f t="shared" si="284"/>
        <v>59.452707388713456</v>
      </c>
      <c r="G99" s="702">
        <f t="shared" si="284"/>
        <v>58.670522229026979</v>
      </c>
      <c r="H99" s="703">
        <f t="shared" si="284"/>
        <v>58.821982434647587</v>
      </c>
      <c r="I99" s="701">
        <f t="shared" si="284"/>
        <v>60.559667890543913</v>
      </c>
      <c r="J99" s="702">
        <f t="shared" si="284"/>
        <v>58.395820876014866</v>
      </c>
      <c r="K99" s="702">
        <f t="shared" si="284"/>
        <v>57.037906884751635</v>
      </c>
      <c r="L99" s="702">
        <f t="shared" si="284"/>
        <v>56.203551743251381</v>
      </c>
      <c r="M99" s="703">
        <f t="shared" si="284"/>
        <v>58.037350744030135</v>
      </c>
      <c r="N99" s="701">
        <f t="shared" si="284"/>
        <v>58.424488982650601</v>
      </c>
      <c r="O99" s="702">
        <f t="shared" si="284"/>
        <v>55.306602419902894</v>
      </c>
      <c r="P99" s="702">
        <f t="shared" si="284"/>
        <v>55.00560377180863</v>
      </c>
      <c r="Q99" s="702">
        <f t="shared" si="284"/>
        <v>54.087613585867459</v>
      </c>
      <c r="R99" s="703">
        <f t="shared" si="284"/>
        <v>55.715788844793579</v>
      </c>
      <c r="S99" s="701">
        <f t="shared" si="284"/>
        <v>56.162694001787159</v>
      </c>
      <c r="T99" s="702">
        <f t="shared" si="284"/>
        <v>53.956132965167427</v>
      </c>
      <c r="U99" s="702">
        <f t="shared" si="284"/>
        <v>51.811393966799393</v>
      </c>
      <c r="V99" s="702">
        <f t="shared" si="284"/>
        <v>47.617269138533757</v>
      </c>
      <c r="W99" s="703">
        <f t="shared" si="284"/>
        <v>52.51258918140914</v>
      </c>
      <c r="X99" s="701">
        <f t="shared" si="284"/>
        <v>41.417972532861022</v>
      </c>
      <c r="Y99" s="702">
        <f t="shared" si="284"/>
        <v>39.237589248614952</v>
      </c>
      <c r="Z99" s="702">
        <f t="shared" si="284"/>
        <v>36.284857165785439</v>
      </c>
      <c r="AA99" s="702">
        <f t="shared" si="284"/>
        <v>32.900942647147737</v>
      </c>
      <c r="AB99" s="703">
        <f t="shared" si="284"/>
        <v>37.545231747102726</v>
      </c>
      <c r="AC99" s="701">
        <f t="shared" si="284"/>
        <v>28.334112765146468</v>
      </c>
      <c r="AD99" s="702">
        <f t="shared" si="284"/>
        <v>29.446604683347644</v>
      </c>
      <c r="AE99" s="702">
        <f t="shared" si="284"/>
        <v>30.130030885203592</v>
      </c>
      <c r="AF99" s="702">
        <f t="shared" si="284"/>
        <v>30.706970951150208</v>
      </c>
      <c r="AG99" s="703">
        <f t="shared" si="284"/>
        <v>29.690751705303263</v>
      </c>
      <c r="AH99" s="701">
        <f t="shared" si="284"/>
        <v>33.991168402224595</v>
      </c>
      <c r="AI99" s="702">
        <f t="shared" si="284"/>
        <v>33.156889001329922</v>
      </c>
      <c r="AJ99" s="702">
        <f t="shared" si="284"/>
        <v>33.536080839227303</v>
      </c>
      <c r="AK99" s="702">
        <f t="shared" si="284"/>
        <v>35.227716785559977</v>
      </c>
      <c r="AL99" s="703">
        <f t="shared" si="284"/>
        <v>34.004931246467955</v>
      </c>
      <c r="AM99" s="701">
        <f t="shared" si="284"/>
        <v>37.277376141650514</v>
      </c>
      <c r="AN99" s="702">
        <f t="shared" si="284"/>
        <v>38.632409873970673</v>
      </c>
      <c r="AO99" s="702">
        <f t="shared" si="284"/>
        <v>40.657935581415174</v>
      </c>
      <c r="AP99" s="702">
        <f t="shared" si="284"/>
        <v>39.257054366724667</v>
      </c>
      <c r="AQ99" s="703">
        <f t="shared" si="284"/>
        <v>38.99031589012246</v>
      </c>
      <c r="AR99" s="701">
        <f t="shared" si="284"/>
        <v>37.716829914904807</v>
      </c>
      <c r="AS99" s="702">
        <f t="shared" si="284"/>
        <v>36.027472749182735</v>
      </c>
      <c r="AT99" s="702">
        <f t="shared" si="284"/>
        <v>35.507416675698302</v>
      </c>
      <c r="AU99" s="702">
        <f t="shared" si="284"/>
        <v>34.330223783392015</v>
      </c>
      <c r="AV99" s="703">
        <f t="shared" si="284"/>
        <v>35.903932723225033</v>
      </c>
      <c r="AW99" s="701">
        <f t="shared" si="284"/>
        <v>34.067595726551616</v>
      </c>
      <c r="AX99" s="702">
        <f t="shared" ref="AX99" si="285">AX8/AX$26*100</f>
        <v>24.325859699211573</v>
      </c>
      <c r="AY99" s="8"/>
      <c r="AZ99" s="8"/>
      <c r="BA99" s="351"/>
    </row>
    <row r="100" spans="1:53">
      <c r="A100" s="9" t="s">
        <v>18</v>
      </c>
      <c r="B100" s="190" t="s">
        <v>16</v>
      </c>
      <c r="C100" s="325" t="s">
        <v>17</v>
      </c>
      <c r="D100" s="704">
        <f t="shared" ref="D100:AW100" si="286">D9/D$26*100</f>
        <v>9.3300494615615701</v>
      </c>
      <c r="E100" s="705">
        <f t="shared" si="286"/>
        <v>10.111191766415478</v>
      </c>
      <c r="F100" s="705">
        <f t="shared" si="286"/>
        <v>9.3378189000483829</v>
      </c>
      <c r="G100" s="705">
        <f t="shared" si="286"/>
        <v>9.0808482369951573</v>
      </c>
      <c r="H100" s="703">
        <f t="shared" si="286"/>
        <v>9.4627177000957463</v>
      </c>
      <c r="I100" s="704">
        <f t="shared" si="286"/>
        <v>9.7686015230381695</v>
      </c>
      <c r="J100" s="705">
        <f t="shared" si="286"/>
        <v>10.812522556321458</v>
      </c>
      <c r="K100" s="705">
        <f t="shared" si="286"/>
        <v>10.635172699134506</v>
      </c>
      <c r="L100" s="705">
        <f t="shared" si="286"/>
        <v>10.877384948820696</v>
      </c>
      <c r="M100" s="703">
        <f t="shared" si="286"/>
        <v>10.524005786031388</v>
      </c>
      <c r="N100" s="704">
        <f t="shared" si="286"/>
        <v>9.9900085816803355</v>
      </c>
      <c r="O100" s="705">
        <f t="shared" si="286"/>
        <v>10.622180624490255</v>
      </c>
      <c r="P100" s="705">
        <f t="shared" si="286"/>
        <v>10.133032035906263</v>
      </c>
      <c r="Q100" s="705">
        <f t="shared" si="286"/>
        <v>10.095168445092279</v>
      </c>
      <c r="R100" s="703">
        <f t="shared" si="286"/>
        <v>10.204990423743162</v>
      </c>
      <c r="S100" s="704">
        <f t="shared" si="286"/>
        <v>9.2980264533407109</v>
      </c>
      <c r="T100" s="705">
        <f t="shared" si="286"/>
        <v>10.37817256714713</v>
      </c>
      <c r="U100" s="705">
        <f t="shared" si="286"/>
        <v>10.80331494962484</v>
      </c>
      <c r="V100" s="705">
        <f t="shared" si="286"/>
        <v>10.123249038835299</v>
      </c>
      <c r="W100" s="703">
        <f t="shared" si="286"/>
        <v>10.142152498348441</v>
      </c>
      <c r="X100" s="704">
        <f t="shared" si="286"/>
        <v>8.497749651031052</v>
      </c>
      <c r="Y100" s="705">
        <f t="shared" si="286"/>
        <v>9.3478700103467993</v>
      </c>
      <c r="Z100" s="705">
        <f t="shared" si="286"/>
        <v>9.2360326380831221</v>
      </c>
      <c r="AA100" s="705">
        <f t="shared" si="286"/>
        <v>8.5800685256378859</v>
      </c>
      <c r="AB100" s="703">
        <f t="shared" si="286"/>
        <v>8.9155253101474745</v>
      </c>
      <c r="AC100" s="704">
        <f t="shared" si="286"/>
        <v>8.0230530296833518</v>
      </c>
      <c r="AD100" s="705">
        <f t="shared" si="286"/>
        <v>8.52095027762266</v>
      </c>
      <c r="AE100" s="705">
        <f t="shared" si="286"/>
        <v>8.7110109914935876</v>
      </c>
      <c r="AF100" s="705">
        <f t="shared" si="286"/>
        <v>8.6139180217919336</v>
      </c>
      <c r="AG100" s="703">
        <f t="shared" si="286"/>
        <v>8.4760804256779192</v>
      </c>
      <c r="AH100" s="704">
        <f t="shared" si="286"/>
        <v>7.3081217951584705</v>
      </c>
      <c r="AI100" s="705">
        <f t="shared" si="286"/>
        <v>7.4907673272073731</v>
      </c>
      <c r="AJ100" s="705">
        <f t="shared" si="286"/>
        <v>8.7099085154853881</v>
      </c>
      <c r="AK100" s="705">
        <f t="shared" si="286"/>
        <v>8.631630732608734</v>
      </c>
      <c r="AL100" s="703">
        <f t="shared" si="286"/>
        <v>8.0471702938725098</v>
      </c>
      <c r="AM100" s="704">
        <f t="shared" si="286"/>
        <v>8.0053408298814848</v>
      </c>
      <c r="AN100" s="705">
        <f t="shared" si="286"/>
        <v>8.6162096208874672</v>
      </c>
      <c r="AO100" s="705">
        <f t="shared" si="286"/>
        <v>8.2717590377752934</v>
      </c>
      <c r="AP100" s="705">
        <f t="shared" si="286"/>
        <v>8.0606470962949768</v>
      </c>
      <c r="AQ100" s="703">
        <f t="shared" si="286"/>
        <v>8.2374238688489818</v>
      </c>
      <c r="AR100" s="704">
        <f t="shared" si="286"/>
        <v>7.3884230663352009</v>
      </c>
      <c r="AS100" s="705">
        <f t="shared" si="286"/>
        <v>7.8724493295051756</v>
      </c>
      <c r="AT100" s="705">
        <f t="shared" si="286"/>
        <v>8.1428192006700062</v>
      </c>
      <c r="AU100" s="705">
        <f t="shared" si="286"/>
        <v>7.7785983972718409</v>
      </c>
      <c r="AV100" s="703">
        <f t="shared" si="286"/>
        <v>7.793395090037464</v>
      </c>
      <c r="AW100" s="704">
        <f t="shared" si="286"/>
        <v>7.2224767537218293</v>
      </c>
      <c r="AX100" s="705">
        <f t="shared" ref="AX100" si="287">AX9/AX$26*100</f>
        <v>6.9538877274110549</v>
      </c>
      <c r="AY100" s="11"/>
      <c r="AZ100" s="11"/>
      <c r="BA100" s="351"/>
    </row>
    <row r="101" spans="1:53" ht="45">
      <c r="A101" s="9" t="s">
        <v>88</v>
      </c>
      <c r="B101" s="190" t="s">
        <v>20</v>
      </c>
      <c r="C101" s="325" t="s">
        <v>21</v>
      </c>
      <c r="D101" s="704">
        <f t="shared" ref="D101:AW101" si="288">D10/D$26*100</f>
        <v>0.19536232816712712</v>
      </c>
      <c r="E101" s="705">
        <f t="shared" si="288"/>
        <v>0.26383045919814324</v>
      </c>
      <c r="F101" s="705">
        <f t="shared" si="288"/>
        <v>0.29574905206665297</v>
      </c>
      <c r="G101" s="705">
        <f t="shared" si="288"/>
        <v>0.27795213554455156</v>
      </c>
      <c r="H101" s="703">
        <f t="shared" si="288"/>
        <v>0.26034284004921221</v>
      </c>
      <c r="I101" s="704">
        <f t="shared" si="288"/>
        <v>0.21852308521550459</v>
      </c>
      <c r="J101" s="705">
        <f t="shared" si="288"/>
        <v>0.37891977225627504</v>
      </c>
      <c r="K101" s="705">
        <f t="shared" si="288"/>
        <v>0.4409847420612692</v>
      </c>
      <c r="L101" s="705">
        <f t="shared" si="288"/>
        <v>0.39071751984358449</v>
      </c>
      <c r="M101" s="703">
        <f t="shared" si="288"/>
        <v>0.35725385704484158</v>
      </c>
      <c r="N101" s="704">
        <f t="shared" si="288"/>
        <v>0.31322334208630265</v>
      </c>
      <c r="O101" s="705">
        <f t="shared" si="288"/>
        <v>0.44784916687644644</v>
      </c>
      <c r="P101" s="705">
        <f t="shared" si="288"/>
        <v>0.50820148950310551</v>
      </c>
      <c r="Q101" s="705">
        <f t="shared" si="288"/>
        <v>0.39048283243036253</v>
      </c>
      <c r="R101" s="703">
        <f t="shared" si="288"/>
        <v>0.41393496290920873</v>
      </c>
      <c r="S101" s="704">
        <f t="shared" si="288"/>
        <v>0.31959032043373375</v>
      </c>
      <c r="T101" s="705">
        <f t="shared" si="288"/>
        <v>0.45700286511358978</v>
      </c>
      <c r="U101" s="705">
        <f t="shared" si="288"/>
        <v>0.53232681712336183</v>
      </c>
      <c r="V101" s="705">
        <f t="shared" si="288"/>
        <v>0.45012169045792583</v>
      </c>
      <c r="W101" s="703">
        <f t="shared" si="288"/>
        <v>0.43829596527011006</v>
      </c>
      <c r="X101" s="704">
        <f t="shared" si="288"/>
        <v>0.45941900052357204</v>
      </c>
      <c r="Y101" s="705">
        <f t="shared" si="288"/>
        <v>0.66424403916529373</v>
      </c>
      <c r="Z101" s="705">
        <f t="shared" si="288"/>
        <v>0.81548945853385968</v>
      </c>
      <c r="AA101" s="705">
        <f t="shared" si="288"/>
        <v>0.75646484963302274</v>
      </c>
      <c r="AB101" s="703">
        <f t="shared" si="288"/>
        <v>0.67093949496027239</v>
      </c>
      <c r="AC101" s="704">
        <f t="shared" si="288"/>
        <v>0.85077338940492475</v>
      </c>
      <c r="AD101" s="705">
        <f t="shared" si="288"/>
        <v>1.1480948080311393</v>
      </c>
      <c r="AE101" s="705">
        <f t="shared" si="288"/>
        <v>1.3295802167658783</v>
      </c>
      <c r="AF101" s="705">
        <f t="shared" si="288"/>
        <v>0.99160977559475294</v>
      </c>
      <c r="AG101" s="703">
        <f t="shared" si="288"/>
        <v>1.0826164608807247</v>
      </c>
      <c r="AH101" s="704">
        <f t="shared" si="288"/>
        <v>0.94053051024466094</v>
      </c>
      <c r="AI101" s="705">
        <f t="shared" si="288"/>
        <v>1.2808870877483396</v>
      </c>
      <c r="AJ101" s="705">
        <f t="shared" si="288"/>
        <v>1.4342820320294678</v>
      </c>
      <c r="AK101" s="705">
        <f t="shared" si="288"/>
        <v>0.98951471095330368</v>
      </c>
      <c r="AL101" s="703">
        <f t="shared" si="288"/>
        <v>1.1570331928866706</v>
      </c>
      <c r="AM101" s="704">
        <f t="shared" si="288"/>
        <v>0.76360824712994546</v>
      </c>
      <c r="AN101" s="705">
        <f t="shared" si="288"/>
        <v>0.82388165932958057</v>
      </c>
      <c r="AO101" s="705">
        <f t="shared" si="288"/>
        <v>0.8686825715223403</v>
      </c>
      <c r="AP101" s="705">
        <f t="shared" si="288"/>
        <v>0.65081633576200815</v>
      </c>
      <c r="AQ101" s="703">
        <f t="shared" si="288"/>
        <v>0.77627158905803095</v>
      </c>
      <c r="AR101" s="704">
        <f t="shared" si="288"/>
        <v>0.70933072901771743</v>
      </c>
      <c r="AS101" s="705">
        <f t="shared" si="288"/>
        <v>1.0693767996882066</v>
      </c>
      <c r="AT101" s="705">
        <f t="shared" si="288"/>
        <v>1.1511666341849878</v>
      </c>
      <c r="AU101" s="705">
        <f t="shared" si="288"/>
        <v>0.98071018233926688</v>
      </c>
      <c r="AV101" s="703">
        <f t="shared" si="288"/>
        <v>0.97612243364012163</v>
      </c>
      <c r="AW101" s="704">
        <f t="shared" si="288"/>
        <v>0.97724792094156954</v>
      </c>
      <c r="AX101" s="705">
        <f t="shared" ref="AX101" si="289">AX10/AX$26*100</f>
        <v>1.3531939792936984</v>
      </c>
      <c r="AY101" s="11"/>
      <c r="AZ101" s="11"/>
      <c r="BA101" s="351"/>
    </row>
    <row r="102" spans="1:53">
      <c r="A102" s="9" t="s">
        <v>24</v>
      </c>
      <c r="B102" s="190" t="s">
        <v>22</v>
      </c>
      <c r="C102" s="325" t="s">
        <v>23</v>
      </c>
      <c r="D102" s="704">
        <f t="shared" ref="D102:AW102" si="290">D11/D$26*100</f>
        <v>5.0456312631954177</v>
      </c>
      <c r="E102" s="705">
        <f t="shared" si="290"/>
        <v>4.6883495465551226</v>
      </c>
      <c r="F102" s="705">
        <f t="shared" si="290"/>
        <v>4.4477611153611027</v>
      </c>
      <c r="G102" s="705">
        <f t="shared" si="290"/>
        <v>4.5458650389858075</v>
      </c>
      <c r="H102" s="703">
        <f t="shared" si="290"/>
        <v>4.6692228261001798</v>
      </c>
      <c r="I102" s="704">
        <f t="shared" si="290"/>
        <v>4.5192042217113499</v>
      </c>
      <c r="J102" s="705">
        <f t="shared" si="290"/>
        <v>4.6298922719855504</v>
      </c>
      <c r="K102" s="705">
        <f t="shared" si="290"/>
        <v>4.5237631926119972</v>
      </c>
      <c r="L102" s="705">
        <f t="shared" si="290"/>
        <v>4.5312885987976221</v>
      </c>
      <c r="M102" s="703">
        <f t="shared" si="290"/>
        <v>4.5505503773009677</v>
      </c>
      <c r="N102" s="704">
        <f t="shared" si="290"/>
        <v>5.2727104235407118</v>
      </c>
      <c r="O102" s="705">
        <f t="shared" si="290"/>
        <v>5.4601227129667569</v>
      </c>
      <c r="P102" s="705">
        <f t="shared" si="290"/>
        <v>5.4162067925744397</v>
      </c>
      <c r="Q102" s="705">
        <f t="shared" si="290"/>
        <v>5.5861472846715055</v>
      </c>
      <c r="R102" s="703">
        <f t="shared" si="290"/>
        <v>5.4335370831081589</v>
      </c>
      <c r="S102" s="704">
        <f t="shared" si="290"/>
        <v>6.2905153953796216</v>
      </c>
      <c r="T102" s="705">
        <f t="shared" si="290"/>
        <v>6.4169865047333543</v>
      </c>
      <c r="U102" s="705">
        <f t="shared" si="290"/>
        <v>6.6188278924361521</v>
      </c>
      <c r="V102" s="705">
        <f t="shared" si="290"/>
        <v>7.4015800691625762</v>
      </c>
      <c r="W102" s="703">
        <f t="shared" si="290"/>
        <v>6.6649098201551089</v>
      </c>
      <c r="X102" s="704">
        <f t="shared" si="290"/>
        <v>9.7427575482433539</v>
      </c>
      <c r="Y102" s="705">
        <f t="shared" si="290"/>
        <v>9.7628288861256234</v>
      </c>
      <c r="Z102" s="705">
        <f t="shared" si="290"/>
        <v>10.462832491888548</v>
      </c>
      <c r="AA102" s="705">
        <f t="shared" si="290"/>
        <v>11.333803799248079</v>
      </c>
      <c r="AB102" s="703">
        <f t="shared" si="290"/>
        <v>10.309096648462292</v>
      </c>
      <c r="AC102" s="704">
        <f t="shared" si="290"/>
        <v>14.103309197221742</v>
      </c>
      <c r="AD102" s="705">
        <f t="shared" si="290"/>
        <v>13.793361324977734</v>
      </c>
      <c r="AE102" s="705">
        <f t="shared" si="290"/>
        <v>14.10814136569882</v>
      </c>
      <c r="AF102" s="705">
        <f t="shared" si="290"/>
        <v>13.825850532875631</v>
      </c>
      <c r="AG102" s="703">
        <f t="shared" si="290"/>
        <v>13.955811473959741</v>
      </c>
      <c r="AH102" s="704">
        <f t="shared" si="290"/>
        <v>14.585211277097823</v>
      </c>
      <c r="AI102" s="705">
        <f t="shared" si="290"/>
        <v>13.767930752474861</v>
      </c>
      <c r="AJ102" s="705">
        <f t="shared" si="290"/>
        <v>12.871076034249773</v>
      </c>
      <c r="AK102" s="705">
        <f t="shared" si="290"/>
        <v>12.74007505189611</v>
      </c>
      <c r="AL102" s="703">
        <f t="shared" si="290"/>
        <v>13.478830581386328</v>
      </c>
      <c r="AM102" s="704">
        <f t="shared" si="290"/>
        <v>13.456775827419248</v>
      </c>
      <c r="AN102" s="705">
        <f t="shared" si="290"/>
        <v>12.649505827984003</v>
      </c>
      <c r="AO102" s="705">
        <f t="shared" si="290"/>
        <v>11.427992897313086</v>
      </c>
      <c r="AP102" s="705">
        <f t="shared" si="290"/>
        <v>12.064525511227057</v>
      </c>
      <c r="AQ102" s="703">
        <f t="shared" si="290"/>
        <v>12.377512141302125</v>
      </c>
      <c r="AR102" s="704">
        <f t="shared" si="290"/>
        <v>12.557525151759039</v>
      </c>
      <c r="AS102" s="705">
        <f t="shared" si="290"/>
        <v>12.330609403278057</v>
      </c>
      <c r="AT102" s="705">
        <f t="shared" si="290"/>
        <v>11.772143470221428</v>
      </c>
      <c r="AU102" s="705">
        <f t="shared" si="290"/>
        <v>12.188912257458442</v>
      </c>
      <c r="AV102" s="703">
        <f t="shared" si="290"/>
        <v>12.213732508940067</v>
      </c>
      <c r="AW102" s="704">
        <f t="shared" si="290"/>
        <v>13.106884608650777</v>
      </c>
      <c r="AX102" s="705">
        <f t="shared" ref="AX102" si="291">AX11/AX$26*100</f>
        <v>15.875851043083589</v>
      </c>
      <c r="AY102" s="11"/>
      <c r="AZ102" s="11"/>
      <c r="BA102" s="351"/>
    </row>
    <row r="103" spans="1:53" ht="30">
      <c r="A103" s="9" t="s">
        <v>28</v>
      </c>
      <c r="B103" s="190" t="s">
        <v>26</v>
      </c>
      <c r="C103" s="325" t="s">
        <v>27</v>
      </c>
      <c r="D103" s="704">
        <f t="shared" ref="D103:AW103" si="292">D12/D$26*100</f>
        <v>5.0320302597364908</v>
      </c>
      <c r="E103" s="705">
        <f t="shared" si="292"/>
        <v>4.9326805718933793</v>
      </c>
      <c r="F103" s="705">
        <f t="shared" si="292"/>
        <v>5.6165085973966971</v>
      </c>
      <c r="G103" s="705">
        <f t="shared" si="292"/>
        <v>5.4534168057258832</v>
      </c>
      <c r="H103" s="703">
        <f t="shared" si="292"/>
        <v>5.269974289037143</v>
      </c>
      <c r="I103" s="704">
        <f t="shared" si="292"/>
        <v>4.4600827056298087</v>
      </c>
      <c r="J103" s="705">
        <f t="shared" si="292"/>
        <v>5.0015031362753444</v>
      </c>
      <c r="K103" s="705">
        <f t="shared" si="292"/>
        <v>5.9353609743661337</v>
      </c>
      <c r="L103" s="705">
        <f t="shared" si="292"/>
        <v>5.6240333420021997</v>
      </c>
      <c r="M103" s="703">
        <f t="shared" si="292"/>
        <v>5.2578036334114762</v>
      </c>
      <c r="N103" s="704">
        <f t="shared" si="292"/>
        <v>4.8685198441842665</v>
      </c>
      <c r="O103" s="705">
        <f t="shared" si="292"/>
        <v>5.5341176662715919</v>
      </c>
      <c r="P103" s="705">
        <f t="shared" si="292"/>
        <v>6.4466505949057158</v>
      </c>
      <c r="Q103" s="705">
        <f t="shared" si="292"/>
        <v>6.6851848404623171</v>
      </c>
      <c r="R103" s="703">
        <f t="shared" si="292"/>
        <v>5.884917445081471</v>
      </c>
      <c r="S103" s="704">
        <f t="shared" si="292"/>
        <v>5.5108929314435171</v>
      </c>
      <c r="T103" s="705">
        <f t="shared" si="292"/>
        <v>5.5525564465697101</v>
      </c>
      <c r="U103" s="705">
        <f t="shared" si="292"/>
        <v>6.8194435394710444</v>
      </c>
      <c r="V103" s="705">
        <f t="shared" si="292"/>
        <v>7.690863685751868</v>
      </c>
      <c r="W103" s="703">
        <f t="shared" si="292"/>
        <v>6.360494665693829</v>
      </c>
      <c r="X103" s="704">
        <f t="shared" si="292"/>
        <v>7.9025819645694106</v>
      </c>
      <c r="Y103" s="705">
        <f t="shared" si="292"/>
        <v>8.0769423819457007</v>
      </c>
      <c r="Z103" s="705">
        <f t="shared" si="292"/>
        <v>9.3500555133307106</v>
      </c>
      <c r="AA103" s="705">
        <f t="shared" si="292"/>
        <v>9.7154973457909541</v>
      </c>
      <c r="AB103" s="703">
        <f t="shared" si="292"/>
        <v>8.7416357608129083</v>
      </c>
      <c r="AC103" s="704">
        <f t="shared" si="292"/>
        <v>8.7459467903307893</v>
      </c>
      <c r="AD103" s="705">
        <f t="shared" si="292"/>
        <v>8.0842163853499791</v>
      </c>
      <c r="AE103" s="705">
        <f t="shared" si="292"/>
        <v>8.6421698227299526</v>
      </c>
      <c r="AF103" s="705">
        <f t="shared" si="292"/>
        <v>8.5483129238069004</v>
      </c>
      <c r="AG103" s="703">
        <f t="shared" si="292"/>
        <v>8.506263317016808</v>
      </c>
      <c r="AH103" s="704">
        <f t="shared" si="292"/>
        <v>7.5258387271530269</v>
      </c>
      <c r="AI103" s="705">
        <f t="shared" si="292"/>
        <v>7.7825681847387589</v>
      </c>
      <c r="AJ103" s="705">
        <f t="shared" si="292"/>
        <v>8.4747149694883941</v>
      </c>
      <c r="AK103" s="705">
        <f t="shared" si="292"/>
        <v>8.5387734940273194</v>
      </c>
      <c r="AL103" s="703">
        <f t="shared" si="292"/>
        <v>8.089009504607322</v>
      </c>
      <c r="AM103" s="704">
        <f t="shared" si="292"/>
        <v>7.1820803177346599</v>
      </c>
      <c r="AN103" s="705">
        <f t="shared" si="292"/>
        <v>6.9639097152985387</v>
      </c>
      <c r="AO103" s="705">
        <f t="shared" si="292"/>
        <v>7.6450910403094401</v>
      </c>
      <c r="AP103" s="705">
        <f t="shared" si="292"/>
        <v>8.0086569792545035</v>
      </c>
      <c r="AQ103" s="703">
        <f t="shared" si="292"/>
        <v>7.4615117073766726</v>
      </c>
      <c r="AR103" s="704">
        <f t="shared" si="292"/>
        <v>7.0677475412961348</v>
      </c>
      <c r="AS103" s="705">
        <f t="shared" si="292"/>
        <v>7.2388395720277847</v>
      </c>
      <c r="AT103" s="705">
        <f t="shared" si="292"/>
        <v>8.2861428657728631</v>
      </c>
      <c r="AU103" s="705">
        <f t="shared" si="292"/>
        <v>8.7158581309680994</v>
      </c>
      <c r="AV103" s="703">
        <f t="shared" si="292"/>
        <v>7.8248390411802191</v>
      </c>
      <c r="AW103" s="704">
        <f t="shared" si="292"/>
        <v>7.2781929014395637</v>
      </c>
      <c r="AX103" s="705">
        <f t="shared" ref="AX103" si="293">AX12/AX$26*100</f>
        <v>6.3971901900027506</v>
      </c>
      <c r="AY103" s="11"/>
      <c r="AZ103" s="11"/>
      <c r="BA103" s="351"/>
    </row>
    <row r="104" spans="1:53">
      <c r="A104" s="9" t="s">
        <v>32</v>
      </c>
      <c r="B104" s="190" t="s">
        <v>30</v>
      </c>
      <c r="C104" s="325" t="s">
        <v>31</v>
      </c>
      <c r="D104" s="704">
        <f t="shared" ref="D104:AW104" si="294">D13/D$26*100</f>
        <v>2.5846409847023057</v>
      </c>
      <c r="E104" s="705">
        <f t="shared" si="294"/>
        <v>2.0244205393984021</v>
      </c>
      <c r="F104" s="705">
        <f t="shared" si="294"/>
        <v>2.3800892754569154</v>
      </c>
      <c r="G104" s="705">
        <f t="shared" si="294"/>
        <v>2.2356024809270267</v>
      </c>
      <c r="H104" s="703">
        <f t="shared" si="294"/>
        <v>2.2994985009108158</v>
      </c>
      <c r="I104" s="704">
        <f t="shared" si="294"/>
        <v>2.1463281205268059</v>
      </c>
      <c r="J104" s="705">
        <f t="shared" si="294"/>
        <v>1.9397307378958739</v>
      </c>
      <c r="K104" s="705">
        <f t="shared" si="294"/>
        <v>2.2569298283743398</v>
      </c>
      <c r="L104" s="705">
        <f t="shared" si="294"/>
        <v>2.1035630636246472</v>
      </c>
      <c r="M104" s="703">
        <f t="shared" si="294"/>
        <v>2.1122371403084048</v>
      </c>
      <c r="N104" s="704">
        <f t="shared" si="294"/>
        <v>2.0225782270791144</v>
      </c>
      <c r="O104" s="705">
        <f t="shared" si="294"/>
        <v>2.0102045954971151</v>
      </c>
      <c r="P104" s="705">
        <f t="shared" si="294"/>
        <v>2.1200724371557271</v>
      </c>
      <c r="Q104" s="705">
        <f t="shared" si="294"/>
        <v>2.0401671813692639</v>
      </c>
      <c r="R104" s="703">
        <f t="shared" si="294"/>
        <v>2.0483395752078932</v>
      </c>
      <c r="S104" s="704">
        <f t="shared" si="294"/>
        <v>2.0325553660018292</v>
      </c>
      <c r="T104" s="705">
        <f t="shared" si="294"/>
        <v>2.0206088491478016</v>
      </c>
      <c r="U104" s="705">
        <f t="shared" si="294"/>
        <v>2.157882412789315</v>
      </c>
      <c r="V104" s="705">
        <f t="shared" si="294"/>
        <v>2.3146555029157145</v>
      </c>
      <c r="W104" s="703">
        <f t="shared" si="294"/>
        <v>2.1270564387797042</v>
      </c>
      <c r="X104" s="704">
        <f t="shared" si="294"/>
        <v>3.3063395028201201</v>
      </c>
      <c r="Y104" s="705">
        <f t="shared" si="294"/>
        <v>3.4566769921023157</v>
      </c>
      <c r="Z104" s="705">
        <f t="shared" si="294"/>
        <v>3.9477713725839392</v>
      </c>
      <c r="AA104" s="705">
        <f t="shared" si="294"/>
        <v>4.0343509280132208</v>
      </c>
      <c r="AB104" s="703">
        <f t="shared" si="294"/>
        <v>3.6785028510868676</v>
      </c>
      <c r="AC104" s="704">
        <f t="shared" si="294"/>
        <v>4.6690556117484689</v>
      </c>
      <c r="AD104" s="705">
        <f t="shared" si="294"/>
        <v>4.4895798232653741</v>
      </c>
      <c r="AE104" s="705">
        <f t="shared" si="294"/>
        <v>4.6133541165667555</v>
      </c>
      <c r="AF104" s="705">
        <f t="shared" si="294"/>
        <v>4.2988584515503465</v>
      </c>
      <c r="AG104" s="703">
        <f t="shared" si="294"/>
        <v>4.5133052926726744</v>
      </c>
      <c r="AH104" s="704">
        <f t="shared" si="294"/>
        <v>3.9559394226623459</v>
      </c>
      <c r="AI104" s="705">
        <f t="shared" si="294"/>
        <v>3.8015892772980315</v>
      </c>
      <c r="AJ104" s="705">
        <f t="shared" si="294"/>
        <v>3.7800076245188627</v>
      </c>
      <c r="AK104" s="705">
        <f t="shared" si="294"/>
        <v>3.7622842402670784</v>
      </c>
      <c r="AL104" s="703">
        <f t="shared" si="294"/>
        <v>3.8243145515452603</v>
      </c>
      <c r="AM104" s="704">
        <f t="shared" si="294"/>
        <v>4.0112007731236039</v>
      </c>
      <c r="AN104" s="705">
        <f t="shared" si="294"/>
        <v>3.8178694117750251</v>
      </c>
      <c r="AO104" s="705">
        <f t="shared" si="294"/>
        <v>3.9791425472592672</v>
      </c>
      <c r="AP104" s="705">
        <f t="shared" si="294"/>
        <v>3.7813125977482236</v>
      </c>
      <c r="AQ104" s="703">
        <f t="shared" si="294"/>
        <v>3.8963733505279237</v>
      </c>
      <c r="AR104" s="704">
        <f t="shared" si="294"/>
        <v>4.2815389206008758</v>
      </c>
      <c r="AS104" s="705">
        <f t="shared" si="294"/>
        <v>4.4200797676188781</v>
      </c>
      <c r="AT104" s="705">
        <f t="shared" si="294"/>
        <v>4.5276093106888604</v>
      </c>
      <c r="AU104" s="705">
        <f t="shared" si="294"/>
        <v>4.3839203796347137</v>
      </c>
      <c r="AV104" s="703">
        <f t="shared" si="294"/>
        <v>4.4026475934903431</v>
      </c>
      <c r="AW104" s="704">
        <f t="shared" si="294"/>
        <v>4.7330439666636135</v>
      </c>
      <c r="AX104" s="705">
        <f t="shared" ref="AX104" si="295">AX13/AX$26*100</f>
        <v>4.2803930016062477</v>
      </c>
      <c r="AY104" s="11"/>
      <c r="AZ104" s="11"/>
      <c r="BA104" s="351"/>
    </row>
    <row r="105" spans="1:53">
      <c r="A105" s="9" t="s">
        <v>36</v>
      </c>
      <c r="B105" s="190" t="s">
        <v>34</v>
      </c>
      <c r="C105" s="325" t="s">
        <v>35</v>
      </c>
      <c r="D105" s="704">
        <f t="shared" ref="D105:AW105" si="296">D14/D$26*100</f>
        <v>0.66233895105521101</v>
      </c>
      <c r="E105" s="705">
        <f t="shared" si="296"/>
        <v>0.60139267544104624</v>
      </c>
      <c r="F105" s="705">
        <f t="shared" si="296"/>
        <v>0.59643196400005394</v>
      </c>
      <c r="G105" s="705">
        <f t="shared" si="296"/>
        <v>0.71231587224721027</v>
      </c>
      <c r="H105" s="703">
        <f t="shared" si="296"/>
        <v>0.64292012991245284</v>
      </c>
      <c r="I105" s="704">
        <f t="shared" si="296"/>
        <v>0.61934021136124584</v>
      </c>
      <c r="J105" s="705">
        <f t="shared" si="296"/>
        <v>0.68540205543833133</v>
      </c>
      <c r="K105" s="705">
        <f t="shared" si="296"/>
        <v>0.65902075813720096</v>
      </c>
      <c r="L105" s="705">
        <f t="shared" si="296"/>
        <v>0.72367663026852236</v>
      </c>
      <c r="M105" s="703">
        <f t="shared" si="296"/>
        <v>0.67213998919232054</v>
      </c>
      <c r="N105" s="704">
        <f t="shared" si="296"/>
        <v>0.67347580776859595</v>
      </c>
      <c r="O105" s="705">
        <f t="shared" si="296"/>
        <v>0.74591913241949348</v>
      </c>
      <c r="P105" s="705">
        <f t="shared" si="296"/>
        <v>0.72838232706725015</v>
      </c>
      <c r="Q105" s="705">
        <f t="shared" si="296"/>
        <v>0.76253244795851949</v>
      </c>
      <c r="R105" s="703">
        <f t="shared" si="296"/>
        <v>0.72732227395124494</v>
      </c>
      <c r="S105" s="704">
        <f t="shared" si="296"/>
        <v>0.76163403305536415</v>
      </c>
      <c r="T105" s="705">
        <f t="shared" si="296"/>
        <v>0.7817379000791651</v>
      </c>
      <c r="U105" s="705">
        <f t="shared" si="296"/>
        <v>0.84593027741205573</v>
      </c>
      <c r="V105" s="705">
        <f t="shared" si="296"/>
        <v>0.97210504326732028</v>
      </c>
      <c r="W105" s="703">
        <f t="shared" si="296"/>
        <v>0.83714352782736834</v>
      </c>
      <c r="X105" s="704">
        <f t="shared" si="296"/>
        <v>1.0250809742692661</v>
      </c>
      <c r="Y105" s="705">
        <f t="shared" si="296"/>
        <v>1.0222536386699395</v>
      </c>
      <c r="Z105" s="705">
        <f t="shared" si="296"/>
        <v>1.0671353244363202</v>
      </c>
      <c r="AA105" s="705">
        <f t="shared" si="296"/>
        <v>1.1233555762744796</v>
      </c>
      <c r="AB105" s="703">
        <f t="shared" si="296"/>
        <v>1.0584332610309528</v>
      </c>
      <c r="AC105" s="704">
        <f t="shared" si="296"/>
        <v>1.093644770954566</v>
      </c>
      <c r="AD105" s="705">
        <f t="shared" si="296"/>
        <v>1.0031820928651816</v>
      </c>
      <c r="AE105" s="705">
        <f t="shared" si="296"/>
        <v>0.98390804352595607</v>
      </c>
      <c r="AF105" s="705">
        <f t="shared" si="296"/>
        <v>0.99530217808452537</v>
      </c>
      <c r="AG105" s="703">
        <f t="shared" si="296"/>
        <v>1.017614377278885</v>
      </c>
      <c r="AH105" s="704">
        <f t="shared" si="296"/>
        <v>0.90326827424361356</v>
      </c>
      <c r="AI105" s="705">
        <f t="shared" si="296"/>
        <v>0.99207150073781969</v>
      </c>
      <c r="AJ105" s="705">
        <f t="shared" si="296"/>
        <v>0.94138711735331315</v>
      </c>
      <c r="AK105" s="705">
        <f t="shared" si="296"/>
        <v>0.88949458712695773</v>
      </c>
      <c r="AL105" s="703">
        <f t="shared" si="296"/>
        <v>0.93037868277073954</v>
      </c>
      <c r="AM105" s="704">
        <f t="shared" si="296"/>
        <v>0.78894142873175077</v>
      </c>
      <c r="AN105" s="705">
        <f t="shared" si="296"/>
        <v>0.82945922132806826</v>
      </c>
      <c r="AO105" s="705">
        <f t="shared" si="296"/>
        <v>0.81282067804421576</v>
      </c>
      <c r="AP105" s="705">
        <f t="shared" si="296"/>
        <v>0.8103317781504743</v>
      </c>
      <c r="AQ105" s="703">
        <f t="shared" si="296"/>
        <v>0.81051034691110124</v>
      </c>
      <c r="AR105" s="704">
        <f t="shared" si="296"/>
        <v>0.76242154984171751</v>
      </c>
      <c r="AS105" s="705">
        <f t="shared" si="296"/>
        <v>0.85827969548398308</v>
      </c>
      <c r="AT105" s="705">
        <f t="shared" si="296"/>
        <v>0.9457443739889646</v>
      </c>
      <c r="AU105" s="705">
        <f t="shared" si="296"/>
        <v>1.0326064383090754</v>
      </c>
      <c r="AV105" s="703">
        <f t="shared" si="296"/>
        <v>0.89919795871679087</v>
      </c>
      <c r="AW105" s="704">
        <f t="shared" si="296"/>
        <v>0.83758290521826428</v>
      </c>
      <c r="AX105" s="705">
        <f t="shared" ref="AX105" si="297">AX14/AX$26*100</f>
        <v>0.74606253498939545</v>
      </c>
      <c r="AY105" s="11"/>
      <c r="AZ105" s="11"/>
      <c r="BA105" s="351"/>
    </row>
    <row r="106" spans="1:53">
      <c r="A106" s="9" t="s">
        <v>40</v>
      </c>
      <c r="B106" s="190" t="s">
        <v>38</v>
      </c>
      <c r="C106" s="325" t="s">
        <v>39</v>
      </c>
      <c r="D106" s="704">
        <f t="shared" ref="D106:AW106" si="298">D15/D$26*100</f>
        <v>1.2703676357598919</v>
      </c>
      <c r="E106" s="705">
        <f t="shared" si="298"/>
        <v>1.1345566701087171</v>
      </c>
      <c r="F106" s="705">
        <f t="shared" si="298"/>
        <v>1.2434580322428608</v>
      </c>
      <c r="G106" s="705">
        <f t="shared" si="298"/>
        <v>1.1843496969287142</v>
      </c>
      <c r="H106" s="703">
        <f t="shared" si="298"/>
        <v>1.2067980173033261</v>
      </c>
      <c r="I106" s="704">
        <f t="shared" si="298"/>
        <v>1.0561130221135762</v>
      </c>
      <c r="J106" s="705">
        <f t="shared" si="298"/>
        <v>1.0787272468213644</v>
      </c>
      <c r="K106" s="705">
        <f t="shared" si="298"/>
        <v>1.251231009844616</v>
      </c>
      <c r="L106" s="705">
        <f t="shared" si="298"/>
        <v>1.1061381518639264</v>
      </c>
      <c r="M106" s="703">
        <f t="shared" si="298"/>
        <v>1.1229677653192824</v>
      </c>
      <c r="N106" s="704">
        <f t="shared" si="298"/>
        <v>1.0431773840887677</v>
      </c>
      <c r="O106" s="705">
        <f t="shared" si="298"/>
        <v>1.0880839568805309</v>
      </c>
      <c r="P106" s="705">
        <f t="shared" si="298"/>
        <v>1.2345184909314442</v>
      </c>
      <c r="Q106" s="705">
        <f t="shared" si="298"/>
        <v>1.1336406028329888</v>
      </c>
      <c r="R106" s="703">
        <f t="shared" si="298"/>
        <v>1.1246933580392928</v>
      </c>
      <c r="S106" s="704">
        <f t="shared" si="298"/>
        <v>1.1264651073005001</v>
      </c>
      <c r="T106" s="705">
        <f t="shared" si="298"/>
        <v>1.1313847644831618</v>
      </c>
      <c r="U106" s="705">
        <f t="shared" si="298"/>
        <v>1.3009852987623329</v>
      </c>
      <c r="V106" s="705">
        <f t="shared" si="298"/>
        <v>1.3139716168400526</v>
      </c>
      <c r="W106" s="703">
        <f t="shared" si="298"/>
        <v>1.2154651236328067</v>
      </c>
      <c r="X106" s="704">
        <f t="shared" si="298"/>
        <v>1.6553523921971416</v>
      </c>
      <c r="Y106" s="705">
        <f t="shared" si="298"/>
        <v>1.6165457289323983</v>
      </c>
      <c r="Z106" s="705">
        <f t="shared" si="298"/>
        <v>1.8417388660130312</v>
      </c>
      <c r="AA106" s="705">
        <f t="shared" si="298"/>
        <v>1.7606928343954942</v>
      </c>
      <c r="AB106" s="703">
        <f t="shared" si="298"/>
        <v>1.7170890827807932</v>
      </c>
      <c r="AC106" s="704">
        <f t="shared" si="298"/>
        <v>1.8824805927331261</v>
      </c>
      <c r="AD106" s="705">
        <f t="shared" si="298"/>
        <v>1.7412150062609717</v>
      </c>
      <c r="AE106" s="705">
        <f t="shared" si="298"/>
        <v>1.8250195939914202</v>
      </c>
      <c r="AF106" s="705">
        <f t="shared" si="298"/>
        <v>1.6656923113638242</v>
      </c>
      <c r="AG106" s="703">
        <f t="shared" si="298"/>
        <v>1.7761327812022689</v>
      </c>
      <c r="AH106" s="704">
        <f t="shared" si="298"/>
        <v>1.692086578607864</v>
      </c>
      <c r="AI106" s="705">
        <f t="shared" si="298"/>
        <v>1.651771993597358</v>
      </c>
      <c r="AJ106" s="705">
        <f t="shared" si="298"/>
        <v>1.666478936831427</v>
      </c>
      <c r="AK106" s="705">
        <f t="shared" si="298"/>
        <v>1.5312760675926671</v>
      </c>
      <c r="AL106" s="703">
        <f t="shared" si="298"/>
        <v>1.6336150915052163</v>
      </c>
      <c r="AM106" s="704">
        <f t="shared" si="298"/>
        <v>1.5285250657104898</v>
      </c>
      <c r="AN106" s="705">
        <f t="shared" si="298"/>
        <v>1.3904321229372163</v>
      </c>
      <c r="AO106" s="705">
        <f t="shared" si="298"/>
        <v>1.4698618841634397</v>
      </c>
      <c r="AP106" s="705">
        <f t="shared" si="298"/>
        <v>1.379605054370006</v>
      </c>
      <c r="AQ106" s="703">
        <f t="shared" si="298"/>
        <v>1.4412391329509819</v>
      </c>
      <c r="AR106" s="704">
        <f t="shared" si="298"/>
        <v>1.4398077239983769</v>
      </c>
      <c r="AS106" s="705">
        <f t="shared" si="298"/>
        <v>1.3878595454747933</v>
      </c>
      <c r="AT106" s="705">
        <f t="shared" si="298"/>
        <v>1.4937694866478135</v>
      </c>
      <c r="AU106" s="705">
        <f t="shared" si="298"/>
        <v>1.3486348422068422</v>
      </c>
      <c r="AV106" s="703">
        <f t="shared" si="298"/>
        <v>1.4176831224527351</v>
      </c>
      <c r="AW106" s="704">
        <f t="shared" si="298"/>
        <v>1.4976410350810634</v>
      </c>
      <c r="AX106" s="705">
        <f t="shared" ref="AX106" si="299">AX15/AX$26*100</f>
        <v>1.7906115117989274</v>
      </c>
      <c r="AY106" s="11"/>
      <c r="AZ106" s="11"/>
      <c r="BA106" s="351"/>
    </row>
    <row r="107" spans="1:53">
      <c r="A107" s="9" t="s">
        <v>44</v>
      </c>
      <c r="B107" s="190" t="s">
        <v>42</v>
      </c>
      <c r="C107" s="325" t="s">
        <v>43</v>
      </c>
      <c r="D107" s="704">
        <f t="shared" ref="D107:AW107" si="300">D16/D$26*100</f>
        <v>5.8342504943550368</v>
      </c>
      <c r="E107" s="705">
        <f t="shared" si="300"/>
        <v>5.5028121498939289</v>
      </c>
      <c r="F107" s="705">
        <f t="shared" si="300"/>
        <v>5.3197026737721185</v>
      </c>
      <c r="G107" s="705">
        <f t="shared" si="300"/>
        <v>5.6405941738428824</v>
      </c>
      <c r="H107" s="703">
        <f t="shared" si="300"/>
        <v>5.5661406095232486</v>
      </c>
      <c r="I107" s="704">
        <f t="shared" si="300"/>
        <v>5.2049390269913474</v>
      </c>
      <c r="J107" s="705">
        <f t="shared" si="300"/>
        <v>5.3777390539892886</v>
      </c>
      <c r="K107" s="705">
        <f t="shared" si="300"/>
        <v>5.2566585324469246</v>
      </c>
      <c r="L107" s="705">
        <f t="shared" si="300"/>
        <v>5.6876167550221846</v>
      </c>
      <c r="M107" s="703">
        <f t="shared" si="300"/>
        <v>5.3839013106393727</v>
      </c>
      <c r="N107" s="704">
        <f t="shared" si="300"/>
        <v>5.0573125488387864</v>
      </c>
      <c r="O107" s="705">
        <f t="shared" si="300"/>
        <v>5.6430275203964158</v>
      </c>
      <c r="P107" s="705">
        <f t="shared" si="300"/>
        <v>5.0890308182611932</v>
      </c>
      <c r="Q107" s="705">
        <f t="shared" si="300"/>
        <v>5.6423052454613476</v>
      </c>
      <c r="R107" s="703">
        <f t="shared" si="300"/>
        <v>5.3556590085020099</v>
      </c>
      <c r="S107" s="704">
        <f t="shared" si="300"/>
        <v>5.6515438849089943</v>
      </c>
      <c r="T107" s="705">
        <f t="shared" si="300"/>
        <v>5.7025263469123999</v>
      </c>
      <c r="U107" s="705">
        <f t="shared" si="300"/>
        <v>5.3881075973525103</v>
      </c>
      <c r="V107" s="705">
        <f t="shared" si="300"/>
        <v>6.8044573128721098</v>
      </c>
      <c r="W107" s="703">
        <f t="shared" si="300"/>
        <v>5.8678501908784551</v>
      </c>
      <c r="X107" s="704">
        <f t="shared" si="300"/>
        <v>7.8160472934509482</v>
      </c>
      <c r="Y107" s="705">
        <f t="shared" si="300"/>
        <v>7.6397960435281531</v>
      </c>
      <c r="Z107" s="705">
        <f t="shared" si="300"/>
        <v>7.0140774918233495</v>
      </c>
      <c r="AA107" s="705">
        <f t="shared" si="300"/>
        <v>8.3366317623081159</v>
      </c>
      <c r="AB107" s="703">
        <f t="shared" si="300"/>
        <v>7.697900686362515</v>
      </c>
      <c r="AC107" s="704">
        <f t="shared" si="300"/>
        <v>9.2817094199633168</v>
      </c>
      <c r="AD107" s="705">
        <f t="shared" si="300"/>
        <v>8.6376309996475644</v>
      </c>
      <c r="AE107" s="705">
        <f t="shared" si="300"/>
        <v>7.6689035003253414</v>
      </c>
      <c r="AF107" s="705">
        <f t="shared" si="300"/>
        <v>8.5253885472678448</v>
      </c>
      <c r="AG107" s="703">
        <f t="shared" si="300"/>
        <v>8.5131510997895159</v>
      </c>
      <c r="AH107" s="704">
        <f t="shared" si="300"/>
        <v>8.4679778543510746</v>
      </c>
      <c r="AI107" s="705">
        <f t="shared" si="300"/>
        <v>8.4930556172702936</v>
      </c>
      <c r="AJ107" s="705">
        <f t="shared" si="300"/>
        <v>8.1237883389527994</v>
      </c>
      <c r="AK107" s="705">
        <f t="shared" si="300"/>
        <v>7.915814095400739</v>
      </c>
      <c r="AL107" s="703">
        <f t="shared" si="300"/>
        <v>8.2433289332868593</v>
      </c>
      <c r="AM107" s="704">
        <f t="shared" si="300"/>
        <v>7.884664021104955</v>
      </c>
      <c r="AN107" s="705">
        <f t="shared" si="300"/>
        <v>7.2995308464380111</v>
      </c>
      <c r="AO107" s="705">
        <f t="shared" si="300"/>
        <v>6.8504473396250338</v>
      </c>
      <c r="AP107" s="705">
        <f t="shared" si="300"/>
        <v>7.4526500925094039</v>
      </c>
      <c r="AQ107" s="703">
        <f t="shared" si="300"/>
        <v>7.3637999912838357</v>
      </c>
      <c r="AR107" s="704">
        <f t="shared" si="300"/>
        <v>8.0941783150963946</v>
      </c>
      <c r="AS107" s="705">
        <f t="shared" si="300"/>
        <v>8.0129763582848472</v>
      </c>
      <c r="AT107" s="705">
        <f t="shared" si="300"/>
        <v>7.8282416532418724</v>
      </c>
      <c r="AU107" s="705">
        <f t="shared" si="300"/>
        <v>8.687520095122899</v>
      </c>
      <c r="AV107" s="703">
        <f t="shared" si="300"/>
        <v>8.1558198221231653</v>
      </c>
      <c r="AW107" s="704">
        <f t="shared" si="300"/>
        <v>8.8333611239259149</v>
      </c>
      <c r="AX107" s="705">
        <f t="shared" ref="AX107" si="301">AX16/AX$26*100</f>
        <v>10.898222874607317</v>
      </c>
      <c r="AY107" s="11"/>
      <c r="AZ107" s="11"/>
      <c r="BA107" s="351"/>
    </row>
    <row r="108" spans="1:53">
      <c r="A108" s="9" t="s">
        <v>48</v>
      </c>
      <c r="B108" s="190" t="s">
        <v>46</v>
      </c>
      <c r="C108" s="325" t="s">
        <v>47</v>
      </c>
      <c r="D108" s="704">
        <f t="shared" ref="D108:AW108" si="302">D17/D$26*100</f>
        <v>4.2829460258061216</v>
      </c>
      <c r="E108" s="705">
        <f t="shared" si="302"/>
        <v>3.8589516602207623</v>
      </c>
      <c r="F108" s="705">
        <f t="shared" si="302"/>
        <v>3.6860861673886633</v>
      </c>
      <c r="G108" s="705">
        <f t="shared" si="302"/>
        <v>3.6623223896557811</v>
      </c>
      <c r="H108" s="703">
        <f t="shared" si="302"/>
        <v>3.8584688893663155</v>
      </c>
      <c r="I108" s="704">
        <f t="shared" si="302"/>
        <v>3.5280391328770344</v>
      </c>
      <c r="J108" s="705">
        <f t="shared" si="302"/>
        <v>3.5781515865545637</v>
      </c>
      <c r="K108" s="705">
        <f t="shared" si="302"/>
        <v>3.6899165205071736</v>
      </c>
      <c r="L108" s="705">
        <f t="shared" si="302"/>
        <v>3.6338756017445455</v>
      </c>
      <c r="M108" s="703">
        <f t="shared" si="302"/>
        <v>3.6076822567885283</v>
      </c>
      <c r="N108" s="704">
        <f t="shared" si="302"/>
        <v>3.655328839333146</v>
      </c>
      <c r="O108" s="705">
        <f t="shared" si="302"/>
        <v>4.0542599634131262</v>
      </c>
      <c r="P108" s="705">
        <f t="shared" si="302"/>
        <v>4.0133139113410996</v>
      </c>
      <c r="Q108" s="705">
        <f t="shared" si="302"/>
        <v>4.0956754121222207</v>
      </c>
      <c r="R108" s="703">
        <f t="shared" si="302"/>
        <v>3.9529354607229323</v>
      </c>
      <c r="S108" s="704">
        <f t="shared" si="302"/>
        <v>3.8868341119320831</v>
      </c>
      <c r="T108" s="705">
        <f t="shared" si="302"/>
        <v>4.4648316609294465</v>
      </c>
      <c r="U108" s="705">
        <f t="shared" si="302"/>
        <v>4.6599990323953699</v>
      </c>
      <c r="V108" s="705">
        <f t="shared" si="302"/>
        <v>5.3178406639912534</v>
      </c>
      <c r="W108" s="703">
        <f t="shared" si="302"/>
        <v>4.5618615833140792</v>
      </c>
      <c r="X108" s="704">
        <f t="shared" si="302"/>
        <v>5.8298606080157827</v>
      </c>
      <c r="Y108" s="705">
        <f t="shared" si="302"/>
        <v>6.4155576599443815</v>
      </c>
      <c r="Z108" s="705">
        <f t="shared" si="302"/>
        <v>6.783679673781057</v>
      </c>
      <c r="AA108" s="705">
        <f t="shared" si="302"/>
        <v>7.3659830821469612</v>
      </c>
      <c r="AB108" s="703">
        <f t="shared" si="302"/>
        <v>6.5839472305246938</v>
      </c>
      <c r="AC108" s="704">
        <f t="shared" si="302"/>
        <v>7.7259685381899441</v>
      </c>
      <c r="AD108" s="705">
        <f t="shared" si="302"/>
        <v>7.9192470530128647</v>
      </c>
      <c r="AE108" s="705">
        <f t="shared" si="302"/>
        <v>7.6367796794531904</v>
      </c>
      <c r="AF108" s="705">
        <f t="shared" si="302"/>
        <v>7.7063497250771817</v>
      </c>
      <c r="AG108" s="703">
        <f t="shared" si="302"/>
        <v>7.7450021591872131</v>
      </c>
      <c r="AH108" s="704">
        <f t="shared" si="302"/>
        <v>7.2578695742069836</v>
      </c>
      <c r="AI108" s="705">
        <f t="shared" si="302"/>
        <v>7.6270597145390449</v>
      </c>
      <c r="AJ108" s="705">
        <f t="shared" si="302"/>
        <v>7.5273694358939824</v>
      </c>
      <c r="AK108" s="705">
        <f t="shared" si="302"/>
        <v>7.1377148780692456</v>
      </c>
      <c r="AL108" s="703">
        <f t="shared" si="302"/>
        <v>7.3813455117561055</v>
      </c>
      <c r="AM108" s="704">
        <f t="shared" si="302"/>
        <v>6.3898619044173319</v>
      </c>
      <c r="AN108" s="705">
        <f t="shared" si="302"/>
        <v>6.4112371500949106</v>
      </c>
      <c r="AO108" s="705">
        <f t="shared" si="302"/>
        <v>6.3239528709466715</v>
      </c>
      <c r="AP108" s="705">
        <f t="shared" si="302"/>
        <v>6.4198550085854817</v>
      </c>
      <c r="AQ108" s="703">
        <f t="shared" si="302"/>
        <v>6.3858468167167768</v>
      </c>
      <c r="AR108" s="704">
        <f t="shared" si="302"/>
        <v>6.2513150492265286</v>
      </c>
      <c r="AS108" s="705">
        <f t="shared" si="302"/>
        <v>6.4223856464939599</v>
      </c>
      <c r="AT108" s="705">
        <f t="shared" si="302"/>
        <v>6.6547948412975622</v>
      </c>
      <c r="AU108" s="705">
        <f t="shared" si="302"/>
        <v>6.6863615667171681</v>
      </c>
      <c r="AV108" s="703">
        <f t="shared" si="302"/>
        <v>6.5026780716916583</v>
      </c>
      <c r="AW108" s="704">
        <f t="shared" si="302"/>
        <v>6.3718548310003689</v>
      </c>
      <c r="AX108" s="705">
        <f t="shared" ref="AX108" si="303">AX17/AX$26*100</f>
        <v>8.3908823487450732</v>
      </c>
      <c r="AY108" s="11"/>
      <c r="AZ108" s="11"/>
      <c r="BA108" s="351"/>
    </row>
    <row r="109" spans="1:53" ht="30">
      <c r="A109" s="9" t="s">
        <v>442</v>
      </c>
      <c r="B109" s="190" t="s">
        <v>319</v>
      </c>
      <c r="C109" s="325" t="s">
        <v>441</v>
      </c>
      <c r="D109" s="704">
        <f t="shared" ref="D109:AW109" si="304">D18/D$26*100</f>
        <v>2.3391341488817692</v>
      </c>
      <c r="E109" s="705">
        <f t="shared" si="304"/>
        <v>2.0078945431899062</v>
      </c>
      <c r="F109" s="705">
        <f t="shared" si="304"/>
        <v>1.9943961653375784</v>
      </c>
      <c r="G109" s="705">
        <f t="shared" si="304"/>
        <v>2.0759524415527641</v>
      </c>
      <c r="H109" s="703">
        <f t="shared" si="304"/>
        <v>2.0972369702636153</v>
      </c>
      <c r="I109" s="704">
        <f t="shared" si="304"/>
        <v>2.1022431542774123</v>
      </c>
      <c r="J109" s="705">
        <f t="shared" si="304"/>
        <v>2.0181555128911333</v>
      </c>
      <c r="K109" s="705">
        <f t="shared" si="304"/>
        <v>2.100826810975629</v>
      </c>
      <c r="L109" s="705">
        <f t="shared" si="304"/>
        <v>2.1894905891727006</v>
      </c>
      <c r="M109" s="703">
        <f t="shared" si="304"/>
        <v>2.1036672546284363</v>
      </c>
      <c r="N109" s="704">
        <f t="shared" si="304"/>
        <v>2.206630447674947</v>
      </c>
      <c r="O109" s="705">
        <f t="shared" si="304"/>
        <v>2.3274537647661555</v>
      </c>
      <c r="P109" s="705">
        <f t="shared" si="304"/>
        <v>2.1734509449042161</v>
      </c>
      <c r="Q109" s="705">
        <f t="shared" si="304"/>
        <v>2.2812994774372286</v>
      </c>
      <c r="R109" s="703">
        <f t="shared" si="304"/>
        <v>2.2465637675522019</v>
      </c>
      <c r="S109" s="704">
        <f t="shared" si="304"/>
        <v>2.3053882609634879</v>
      </c>
      <c r="T109" s="705">
        <f t="shared" si="304"/>
        <v>2.2222054146529033</v>
      </c>
      <c r="U109" s="705">
        <f t="shared" si="304"/>
        <v>2.161431528048531</v>
      </c>
      <c r="V109" s="705">
        <f t="shared" si="304"/>
        <v>2.5516751898795933</v>
      </c>
      <c r="W109" s="703">
        <f t="shared" si="304"/>
        <v>2.3058119849442749</v>
      </c>
      <c r="X109" s="704">
        <f t="shared" si="304"/>
        <v>3.2425011591096329</v>
      </c>
      <c r="Y109" s="705">
        <f t="shared" si="304"/>
        <v>3.204661055758725</v>
      </c>
      <c r="Z109" s="705">
        <f t="shared" si="304"/>
        <v>3.2013402049711397</v>
      </c>
      <c r="AA109" s="705">
        <f t="shared" si="304"/>
        <v>3.6360006225014936</v>
      </c>
      <c r="AB109" s="703">
        <f t="shared" si="304"/>
        <v>3.3173914588013589</v>
      </c>
      <c r="AC109" s="704">
        <f t="shared" si="304"/>
        <v>4.0965529500590439</v>
      </c>
      <c r="AD109" s="705">
        <f t="shared" si="304"/>
        <v>3.9085528057135619</v>
      </c>
      <c r="AE109" s="705">
        <f t="shared" si="304"/>
        <v>3.5572044696044984</v>
      </c>
      <c r="AF109" s="705">
        <f t="shared" si="304"/>
        <v>3.7324280527220424</v>
      </c>
      <c r="AG109" s="703">
        <f t="shared" si="304"/>
        <v>3.8167955457605331</v>
      </c>
      <c r="AH109" s="704">
        <f t="shared" si="304"/>
        <v>3.8826284834753122</v>
      </c>
      <c r="AI109" s="705">
        <f t="shared" si="304"/>
        <v>3.8629601329005241</v>
      </c>
      <c r="AJ109" s="705">
        <f t="shared" si="304"/>
        <v>3.4372905537422622</v>
      </c>
      <c r="AK109" s="705">
        <f t="shared" si="304"/>
        <v>3.4313322693020099</v>
      </c>
      <c r="AL109" s="703">
        <f t="shared" si="304"/>
        <v>3.6489186206027764</v>
      </c>
      <c r="AM109" s="704">
        <f t="shared" si="304"/>
        <v>3.4960209236816504</v>
      </c>
      <c r="AN109" s="705">
        <f t="shared" si="304"/>
        <v>3.2903377961828717</v>
      </c>
      <c r="AO109" s="705">
        <f t="shared" si="304"/>
        <v>2.8092248789669738</v>
      </c>
      <c r="AP109" s="705">
        <f t="shared" si="304"/>
        <v>3.0468486831919179</v>
      </c>
      <c r="AQ109" s="703">
        <f t="shared" si="304"/>
        <v>3.1528859802010674</v>
      </c>
      <c r="AR109" s="704">
        <f t="shared" si="304"/>
        <v>3.364802278525731</v>
      </c>
      <c r="AS109" s="705">
        <f t="shared" si="304"/>
        <v>3.3316756505864209</v>
      </c>
      <c r="AT109" s="705">
        <f t="shared" si="304"/>
        <v>2.981069596662036</v>
      </c>
      <c r="AU109" s="705">
        <f t="shared" si="304"/>
        <v>3.236393527849688</v>
      </c>
      <c r="AV109" s="703">
        <f t="shared" si="304"/>
        <v>3.2289295041850621</v>
      </c>
      <c r="AW109" s="704">
        <f t="shared" si="304"/>
        <v>3.4862464716647912</v>
      </c>
      <c r="AX109" s="705">
        <f t="shared" ref="AX109" si="305">AX18/AX$26*100</f>
        <v>4.0026284353653878</v>
      </c>
      <c r="AY109" s="11"/>
      <c r="AZ109" s="11"/>
      <c r="BA109" s="351"/>
    </row>
    <row r="110" spans="1:53">
      <c r="A110" s="9" t="s">
        <v>87</v>
      </c>
      <c r="B110" s="189" t="s">
        <v>50</v>
      </c>
      <c r="C110" s="337" t="s">
        <v>110</v>
      </c>
      <c r="D110" s="706">
        <f t="shared" ref="D110:AW110" si="306">D19/D$26*100</f>
        <v>4.301865291023752</v>
      </c>
      <c r="E110" s="707">
        <f t="shared" si="306"/>
        <v>4.0469658169612437</v>
      </c>
      <c r="F110" s="707">
        <f t="shared" si="306"/>
        <v>4.2244364450655061</v>
      </c>
      <c r="G110" s="707">
        <f t="shared" si="306"/>
        <v>4.8165702341244661</v>
      </c>
      <c r="H110" s="708">
        <f t="shared" si="306"/>
        <v>4.3523628800955816</v>
      </c>
      <c r="I110" s="706">
        <f t="shared" si="306"/>
        <v>4.4619429797932399</v>
      </c>
      <c r="J110" s="707">
        <f t="shared" si="306"/>
        <v>4.6312584270789676</v>
      </c>
      <c r="K110" s="707">
        <f t="shared" si="306"/>
        <v>4.6746109052915843</v>
      </c>
      <c r="L110" s="707">
        <f t="shared" si="306"/>
        <v>5.1307706322761053</v>
      </c>
      <c r="M110" s="708">
        <f t="shared" si="306"/>
        <v>4.7277844215954019</v>
      </c>
      <c r="N110" s="706">
        <f t="shared" si="306"/>
        <v>4.8645604498614805</v>
      </c>
      <c r="O110" s="707">
        <f t="shared" si="306"/>
        <v>5.2442871307776997</v>
      </c>
      <c r="P110" s="707">
        <f t="shared" si="306"/>
        <v>5.2446826580994079</v>
      </c>
      <c r="Q110" s="707">
        <f t="shared" si="306"/>
        <v>5.2477747281309099</v>
      </c>
      <c r="R110" s="708">
        <f t="shared" si="306"/>
        <v>5.1484818961019201</v>
      </c>
      <c r="S110" s="706">
        <f t="shared" si="306"/>
        <v>5.0739036488489901</v>
      </c>
      <c r="T110" s="707">
        <f t="shared" si="306"/>
        <v>5.3738380479551182</v>
      </c>
      <c r="U110" s="707">
        <f t="shared" si="306"/>
        <v>5.4522576416993758</v>
      </c>
      <c r="V110" s="707">
        <f t="shared" si="306"/>
        <v>5.8979537734839758</v>
      </c>
      <c r="W110" s="708">
        <f t="shared" si="306"/>
        <v>5.4374990508625212</v>
      </c>
      <c r="X110" s="706">
        <f t="shared" si="306"/>
        <v>7.0598777520454572</v>
      </c>
      <c r="Y110" s="707">
        <f t="shared" si="306"/>
        <v>7.3859869814303796</v>
      </c>
      <c r="Z110" s="707">
        <f t="shared" si="306"/>
        <v>7.682461721419469</v>
      </c>
      <c r="AA110" s="707">
        <f t="shared" si="306"/>
        <v>8.0030483373405019</v>
      </c>
      <c r="AB110" s="708">
        <f t="shared" si="306"/>
        <v>7.5235701565408082</v>
      </c>
      <c r="AC110" s="706">
        <f t="shared" si="306"/>
        <v>8.1528168319053353</v>
      </c>
      <c r="AD110" s="707">
        <f t="shared" si="306"/>
        <v>8.1843161251152416</v>
      </c>
      <c r="AE110" s="707">
        <f t="shared" si="306"/>
        <v>7.8602700262768455</v>
      </c>
      <c r="AF110" s="707">
        <f t="shared" si="306"/>
        <v>7.6044842613797847</v>
      </c>
      <c r="AG110" s="708">
        <f t="shared" si="306"/>
        <v>7.94077707852591</v>
      </c>
      <c r="AH110" s="706">
        <f t="shared" si="306"/>
        <v>6.5998066907251296</v>
      </c>
      <c r="AI110" s="707">
        <f t="shared" si="306"/>
        <v>7.0887934026783075</v>
      </c>
      <c r="AJ110" s="707">
        <f t="shared" si="306"/>
        <v>6.8844405146073901</v>
      </c>
      <c r="AK110" s="707">
        <f t="shared" si="306"/>
        <v>6.3828302252854225</v>
      </c>
      <c r="AL110" s="708">
        <f t="shared" si="306"/>
        <v>6.7302459189686665</v>
      </c>
      <c r="AM110" s="706">
        <f t="shared" si="306"/>
        <v>7.3056933861266078</v>
      </c>
      <c r="AN110" s="707">
        <f t="shared" si="306"/>
        <v>7.3714662041017665</v>
      </c>
      <c r="AO110" s="707">
        <f t="shared" si="306"/>
        <v>7.1733120999751128</v>
      </c>
      <c r="AP110" s="707">
        <f t="shared" si="306"/>
        <v>7.1208406272986675</v>
      </c>
      <c r="AQ110" s="708">
        <f t="shared" si="306"/>
        <v>7.2399207676991848</v>
      </c>
      <c r="AR110" s="706">
        <f t="shared" si="306"/>
        <v>7.8347379491348974</v>
      </c>
      <c r="AS110" s="707">
        <f t="shared" si="306"/>
        <v>8.4367550732413843</v>
      </c>
      <c r="AT110" s="707">
        <f t="shared" si="306"/>
        <v>8.3279796371415742</v>
      </c>
      <c r="AU110" s="707">
        <f t="shared" si="306"/>
        <v>8.1705073487686342</v>
      </c>
      <c r="AV110" s="708">
        <f t="shared" si="306"/>
        <v>8.1901899454247289</v>
      </c>
      <c r="AW110" s="706">
        <f t="shared" si="306"/>
        <v>9.1571966292010121</v>
      </c>
      <c r="AX110" s="707">
        <f t="shared" ref="AX110" si="307">AX19/AX$26*100</f>
        <v>12.155146019168701</v>
      </c>
      <c r="AY110" s="339"/>
      <c r="AZ110" s="339"/>
      <c r="BA110" s="352"/>
    </row>
    <row r="111" spans="1:53" ht="17.25">
      <c r="A111" s="9" t="s">
        <v>112</v>
      </c>
      <c r="B111" s="190" t="s">
        <v>53</v>
      </c>
      <c r="C111" s="340" t="s">
        <v>111</v>
      </c>
      <c r="D111" s="709">
        <f t="shared" ref="D111:AW111" si="308">D20/D$26*100</f>
        <v>1.129540038851667</v>
      </c>
      <c r="E111" s="710">
        <f t="shared" si="308"/>
        <v>1.0539341633828447</v>
      </c>
      <c r="F111" s="710">
        <f t="shared" si="308"/>
        <v>1.0772073210985291</v>
      </c>
      <c r="G111" s="710">
        <f t="shared" si="308"/>
        <v>1.1873803159570031</v>
      </c>
      <c r="H111" s="711">
        <f t="shared" si="308"/>
        <v>1.1120479418740872</v>
      </c>
      <c r="I111" s="709">
        <f t="shared" si="308"/>
        <v>1.1134061883179167</v>
      </c>
      <c r="J111" s="710">
        <f t="shared" si="308"/>
        <v>1.1598143150796545</v>
      </c>
      <c r="K111" s="710">
        <f t="shared" si="308"/>
        <v>1.1724547221976271</v>
      </c>
      <c r="L111" s="710">
        <f t="shared" si="308"/>
        <v>1.2501320635656228</v>
      </c>
      <c r="M111" s="711">
        <f t="shared" si="308"/>
        <v>1.1745106203153421</v>
      </c>
      <c r="N111" s="709">
        <f t="shared" si="308"/>
        <v>1.2439623731827825</v>
      </c>
      <c r="O111" s="710">
        <f t="shared" si="308"/>
        <v>1.3398155934398281</v>
      </c>
      <c r="P111" s="710">
        <f t="shared" si="308"/>
        <v>1.3163364362873191</v>
      </c>
      <c r="Q111" s="710">
        <f t="shared" si="308"/>
        <v>1.3144515838293802</v>
      </c>
      <c r="R111" s="711">
        <f t="shared" si="308"/>
        <v>1.3030750183867208</v>
      </c>
      <c r="S111" s="709">
        <f t="shared" si="308"/>
        <v>1.2914644958029744</v>
      </c>
      <c r="T111" s="710">
        <f t="shared" si="308"/>
        <v>1.3688572889705699</v>
      </c>
      <c r="U111" s="710">
        <f t="shared" si="308"/>
        <v>1.3709724055551793</v>
      </c>
      <c r="V111" s="710">
        <f t="shared" si="308"/>
        <v>1.4829367371951534</v>
      </c>
      <c r="W111" s="711">
        <f t="shared" si="308"/>
        <v>1.3757765762069669</v>
      </c>
      <c r="X111" s="709">
        <f t="shared" si="308"/>
        <v>1.7583331565389924</v>
      </c>
      <c r="Y111" s="710">
        <f t="shared" si="308"/>
        <v>1.830577606364987</v>
      </c>
      <c r="Z111" s="710">
        <f t="shared" si="308"/>
        <v>1.8596580260339903</v>
      </c>
      <c r="AA111" s="710">
        <f t="shared" si="308"/>
        <v>1.9380081059887353</v>
      </c>
      <c r="AB111" s="711">
        <f t="shared" si="308"/>
        <v>1.8449424231405542</v>
      </c>
      <c r="AC111" s="709">
        <f t="shared" si="308"/>
        <v>2.3129127177218982</v>
      </c>
      <c r="AD111" s="710">
        <f t="shared" si="308"/>
        <v>2.2689550447111877</v>
      </c>
      <c r="AE111" s="710">
        <f t="shared" si="308"/>
        <v>2.1286416534879904</v>
      </c>
      <c r="AF111" s="710">
        <f t="shared" si="308"/>
        <v>2.0620951889421915</v>
      </c>
      <c r="AG111" s="711">
        <f t="shared" si="308"/>
        <v>2.1888402273469718</v>
      </c>
      <c r="AH111" s="709">
        <f t="shared" si="308"/>
        <v>2.1482379620365237</v>
      </c>
      <c r="AI111" s="710">
        <f t="shared" si="308"/>
        <v>2.2687964166375645</v>
      </c>
      <c r="AJ111" s="710">
        <f t="shared" si="308"/>
        <v>2.1650374651832438</v>
      </c>
      <c r="AK111" s="710">
        <f t="shared" si="308"/>
        <v>2.0056927534768119</v>
      </c>
      <c r="AL111" s="711">
        <f t="shared" si="308"/>
        <v>2.1437207882853073</v>
      </c>
      <c r="AM111" s="709">
        <f t="shared" si="308"/>
        <v>1.7631049326557398</v>
      </c>
      <c r="AN111" s="710">
        <f t="shared" si="308"/>
        <v>1.748409286156799</v>
      </c>
      <c r="AO111" s="710">
        <f t="shared" si="308"/>
        <v>1.6908366338530247</v>
      </c>
      <c r="AP111" s="710">
        <f t="shared" si="308"/>
        <v>1.6925615431641714</v>
      </c>
      <c r="AQ111" s="711">
        <f t="shared" si="308"/>
        <v>1.7226841285732299</v>
      </c>
      <c r="AR111" s="709">
        <f t="shared" si="308"/>
        <v>1.7930412098975823</v>
      </c>
      <c r="AS111" s="710">
        <f t="shared" si="308"/>
        <v>1.89118666447824</v>
      </c>
      <c r="AT111" s="710">
        <f t="shared" si="308"/>
        <v>1.8435493133534357</v>
      </c>
      <c r="AU111" s="710">
        <f t="shared" si="308"/>
        <v>1.8094363677385719</v>
      </c>
      <c r="AV111" s="711">
        <f t="shared" si="308"/>
        <v>1.833970762864821</v>
      </c>
      <c r="AW111" s="709">
        <f t="shared" si="308"/>
        <v>2.0404579704204653</v>
      </c>
      <c r="AX111" s="710">
        <f t="shared" ref="AX111" si="309">AX20/AX$26*100</f>
        <v>2.6678150000925944</v>
      </c>
      <c r="AY111" s="342"/>
      <c r="AZ111" s="342"/>
      <c r="BA111" s="353"/>
    </row>
    <row r="112" spans="1:53" ht="17.25">
      <c r="A112" s="9" t="s">
        <v>114</v>
      </c>
      <c r="B112" s="190" t="s">
        <v>55</v>
      </c>
      <c r="C112" s="325" t="s">
        <v>113</v>
      </c>
      <c r="D112" s="704">
        <f t="shared" ref="D112:AW112" si="310">D21/D$26*100</f>
        <v>1.0113764773655054</v>
      </c>
      <c r="E112" s="705">
        <f t="shared" si="310"/>
        <v>0.95219576744751377</v>
      </c>
      <c r="F112" s="705">
        <f t="shared" si="310"/>
        <v>0.98801024269540716</v>
      </c>
      <c r="G112" s="705">
        <f t="shared" si="310"/>
        <v>1.1118694893413168</v>
      </c>
      <c r="H112" s="703">
        <f t="shared" si="310"/>
        <v>1.0167219641308438</v>
      </c>
      <c r="I112" s="704">
        <f t="shared" si="310"/>
        <v>1.042542796470066</v>
      </c>
      <c r="J112" s="705">
        <f t="shared" si="310"/>
        <v>1.0889590564575584</v>
      </c>
      <c r="K112" s="705">
        <f t="shared" si="310"/>
        <v>1.1033695141368687</v>
      </c>
      <c r="L112" s="705">
        <f t="shared" si="310"/>
        <v>1.1919676906505259</v>
      </c>
      <c r="M112" s="703">
        <f t="shared" si="310"/>
        <v>1.10734770913351</v>
      </c>
      <c r="N112" s="704">
        <f t="shared" si="310"/>
        <v>1.1208167623602296</v>
      </c>
      <c r="O112" s="705">
        <f t="shared" si="310"/>
        <v>1.2184050804778188</v>
      </c>
      <c r="P112" s="705">
        <f t="shared" si="310"/>
        <v>1.2232720093638252</v>
      </c>
      <c r="Q112" s="705">
        <f t="shared" si="310"/>
        <v>1.2327990936255979</v>
      </c>
      <c r="R112" s="703">
        <f t="shared" si="310"/>
        <v>1.1984093031557488</v>
      </c>
      <c r="S112" s="704">
        <f t="shared" si="310"/>
        <v>1.1931858591138336</v>
      </c>
      <c r="T112" s="705">
        <f t="shared" si="310"/>
        <v>1.2915126538275385</v>
      </c>
      <c r="U112" s="705">
        <f t="shared" si="310"/>
        <v>1.3235732717305539</v>
      </c>
      <c r="V112" s="705">
        <f t="shared" si="310"/>
        <v>1.4345700374365375</v>
      </c>
      <c r="W112" s="703">
        <f t="shared" si="310"/>
        <v>1.3072518156381052</v>
      </c>
      <c r="X112" s="704">
        <f t="shared" si="310"/>
        <v>1.7712219694099807</v>
      </c>
      <c r="Y112" s="705">
        <f t="shared" si="310"/>
        <v>1.8975139565001873</v>
      </c>
      <c r="Z112" s="705">
        <f t="shared" si="310"/>
        <v>1.9919286373088734</v>
      </c>
      <c r="AA112" s="705">
        <f t="shared" si="310"/>
        <v>2.0952595481079586</v>
      </c>
      <c r="AB112" s="703">
        <f t="shared" si="310"/>
        <v>1.9358212362221972</v>
      </c>
      <c r="AC112" s="704">
        <f t="shared" si="310"/>
        <v>2.5616452244286605</v>
      </c>
      <c r="AD112" s="705">
        <f t="shared" si="310"/>
        <v>2.6311078568628838</v>
      </c>
      <c r="AE112" s="705">
        <f t="shared" si="310"/>
        <v>2.5376270206643206</v>
      </c>
      <c r="AF112" s="705">
        <f t="shared" si="310"/>
        <v>2.4255041779857689</v>
      </c>
      <c r="AG112" s="703">
        <f t="shared" si="310"/>
        <v>2.536408100095545</v>
      </c>
      <c r="AH112" s="704">
        <f t="shared" si="310"/>
        <v>2.3886650866433619</v>
      </c>
      <c r="AI112" s="705">
        <f t="shared" si="310"/>
        <v>2.6503417611430806</v>
      </c>
      <c r="AJ112" s="705">
        <f t="shared" si="310"/>
        <v>2.5597310899260863</v>
      </c>
      <c r="AK112" s="705">
        <f t="shared" si="310"/>
        <v>2.3359888863523763</v>
      </c>
      <c r="AL112" s="703">
        <f t="shared" si="310"/>
        <v>2.4798427100674254</v>
      </c>
      <c r="AM112" s="704">
        <f t="shared" si="310"/>
        <v>1.7449342382833455</v>
      </c>
      <c r="AN112" s="705">
        <f t="shared" si="310"/>
        <v>1.8185408188778971</v>
      </c>
      <c r="AO112" s="705">
        <f t="shared" si="310"/>
        <v>1.742089609905936</v>
      </c>
      <c r="AP112" s="705">
        <f t="shared" si="310"/>
        <v>1.7096150517157263</v>
      </c>
      <c r="AQ112" s="703">
        <f t="shared" si="310"/>
        <v>1.7530558648248245</v>
      </c>
      <c r="AR112" s="704">
        <f t="shared" si="310"/>
        <v>2.0866595633381446</v>
      </c>
      <c r="AS112" s="705">
        <f t="shared" si="310"/>
        <v>2.314005674099199</v>
      </c>
      <c r="AT112" s="705">
        <f t="shared" si="310"/>
        <v>2.2739700127545674</v>
      </c>
      <c r="AU112" s="705">
        <f t="shared" si="310"/>
        <v>2.2105689183349768</v>
      </c>
      <c r="AV112" s="703">
        <f t="shared" si="310"/>
        <v>2.2204314559721521</v>
      </c>
      <c r="AW112" s="704">
        <f t="shared" si="310"/>
        <v>2.4221092991498892</v>
      </c>
      <c r="AX112" s="705">
        <f t="shared" ref="AX112" si="311">AX21/AX$26*100</f>
        <v>3.2901078153820698</v>
      </c>
      <c r="AY112" s="11"/>
      <c r="AZ112" s="11"/>
      <c r="BA112" s="351"/>
    </row>
    <row r="113" spans="1:54" ht="17.25">
      <c r="A113" s="9" t="s">
        <v>117</v>
      </c>
      <c r="B113" s="190" t="s">
        <v>115</v>
      </c>
      <c r="C113" s="325" t="s">
        <v>116</v>
      </c>
      <c r="D113" s="704">
        <f t="shared" ref="D113:AW113" si="312">D22/D$26*100</f>
        <v>0.79690413923140146</v>
      </c>
      <c r="E113" s="705">
        <f t="shared" si="312"/>
        <v>0.75146419563769162</v>
      </c>
      <c r="F113" s="705">
        <f t="shared" si="312"/>
        <v>0.7831519813132829</v>
      </c>
      <c r="G113" s="705">
        <f t="shared" si="312"/>
        <v>0.88704832601755979</v>
      </c>
      <c r="H113" s="703">
        <f t="shared" si="312"/>
        <v>0.80549825952620624</v>
      </c>
      <c r="I113" s="704">
        <f t="shared" si="312"/>
        <v>0.81761964079024796</v>
      </c>
      <c r="J113" s="705">
        <f t="shared" si="312"/>
        <v>0.85702967632304305</v>
      </c>
      <c r="K113" s="705">
        <f t="shared" si="312"/>
        <v>0.86937008686372219</v>
      </c>
      <c r="L113" s="705">
        <f t="shared" si="312"/>
        <v>0.939956817234185</v>
      </c>
      <c r="M113" s="703">
        <f t="shared" si="312"/>
        <v>0.87150632835817332</v>
      </c>
      <c r="N113" s="704">
        <f t="shared" si="312"/>
        <v>0.9031185620279143</v>
      </c>
      <c r="O113" s="705">
        <f t="shared" si="312"/>
        <v>0.97192008772632632</v>
      </c>
      <c r="P113" s="705">
        <f t="shared" si="312"/>
        <v>0.97568870849933498</v>
      </c>
      <c r="Q113" s="705">
        <f t="shared" si="312"/>
        <v>0.97476495982098832</v>
      </c>
      <c r="R113" s="703">
        <f t="shared" si="312"/>
        <v>0.95604552470602866</v>
      </c>
      <c r="S113" s="704">
        <f t="shared" si="312"/>
        <v>0.95034769689084264</v>
      </c>
      <c r="T113" s="705">
        <f t="shared" si="312"/>
        <v>1.0102376629849059</v>
      </c>
      <c r="U113" s="705">
        <f t="shared" si="312"/>
        <v>1.0323307283904999</v>
      </c>
      <c r="V113" s="705">
        <f t="shared" si="312"/>
        <v>1.116597755870552</v>
      </c>
      <c r="W113" s="703">
        <f t="shared" si="312"/>
        <v>1.024966843710261</v>
      </c>
      <c r="X113" s="704">
        <f t="shared" si="312"/>
        <v>1.2757074666064965</v>
      </c>
      <c r="Y113" s="705">
        <f t="shared" si="312"/>
        <v>1.3451447169954174</v>
      </c>
      <c r="Z113" s="705">
        <f t="shared" si="312"/>
        <v>1.4188887199031879</v>
      </c>
      <c r="AA113" s="705">
        <f t="shared" si="312"/>
        <v>1.4849082011116672</v>
      </c>
      <c r="AB113" s="703">
        <f t="shared" si="312"/>
        <v>1.3790865019231995</v>
      </c>
      <c r="AC113" s="704">
        <f t="shared" si="312"/>
        <v>1.5409309729333025</v>
      </c>
      <c r="AD113" s="705">
        <f t="shared" si="312"/>
        <v>1.5695036756468272</v>
      </c>
      <c r="AE113" s="705">
        <f t="shared" si="312"/>
        <v>1.540245684135289</v>
      </c>
      <c r="AF113" s="705">
        <f t="shared" si="312"/>
        <v>1.4844295511226397</v>
      </c>
      <c r="AG113" s="703">
        <f t="shared" si="312"/>
        <v>1.5327659630239192</v>
      </c>
      <c r="AH113" s="704">
        <f t="shared" si="312"/>
        <v>1.4848697792756609</v>
      </c>
      <c r="AI113" s="705">
        <f t="shared" si="312"/>
        <v>1.5898626299013543</v>
      </c>
      <c r="AJ113" s="705">
        <f t="shared" si="312"/>
        <v>1.5499669141799055</v>
      </c>
      <c r="AK113" s="705">
        <f t="shared" si="312"/>
        <v>1.4327240472129692</v>
      </c>
      <c r="AL113" s="703">
        <f t="shared" si="312"/>
        <v>1.5123912729360103</v>
      </c>
      <c r="AM113" s="704">
        <f t="shared" si="312"/>
        <v>1.2526038916788018</v>
      </c>
      <c r="AN113" s="705">
        <f t="shared" si="312"/>
        <v>1.2684472432582621</v>
      </c>
      <c r="AO113" s="705">
        <f t="shared" si="312"/>
        <v>1.2247713239910418</v>
      </c>
      <c r="AP113" s="705">
        <f t="shared" si="312"/>
        <v>1.2142363776489664</v>
      </c>
      <c r="AQ113" s="703">
        <f t="shared" si="312"/>
        <v>1.2393958354187835</v>
      </c>
      <c r="AR113" s="704">
        <f t="shared" si="312"/>
        <v>1.3143857201709832</v>
      </c>
      <c r="AS113" s="705">
        <f t="shared" si="312"/>
        <v>1.4103712487872857</v>
      </c>
      <c r="AT113" s="705">
        <f t="shared" si="312"/>
        <v>1.4047100687077567</v>
      </c>
      <c r="AU113" s="705">
        <f t="shared" si="312"/>
        <v>1.373648064910582</v>
      </c>
      <c r="AV113" s="703">
        <f t="shared" si="312"/>
        <v>1.3753996519894491</v>
      </c>
      <c r="AW113" s="704">
        <f t="shared" si="312"/>
        <v>1.4902373006715668</v>
      </c>
      <c r="AX113" s="705">
        <f t="shared" ref="AX113" si="313">AX22/AX$26*100</f>
        <v>1.6878964110922798</v>
      </c>
      <c r="AY113" s="11"/>
      <c r="AZ113" s="11"/>
      <c r="BA113" s="351"/>
    </row>
    <row r="114" spans="1:54" ht="45">
      <c r="A114" s="9" t="s">
        <v>60</v>
      </c>
      <c r="B114" s="190" t="s">
        <v>58</v>
      </c>
      <c r="C114" s="325" t="s">
        <v>59</v>
      </c>
      <c r="D114" s="704">
        <f t="shared" ref="D114:AW114" si="314">D23/D$26*100</f>
        <v>0.35383182510805417</v>
      </c>
      <c r="E114" s="705">
        <f t="shared" si="314"/>
        <v>0.32071394493305344</v>
      </c>
      <c r="F114" s="705">
        <f t="shared" si="314"/>
        <v>0.3034582806467031</v>
      </c>
      <c r="G114" s="705">
        <f t="shared" si="314"/>
        <v>0.34267608064469385</v>
      </c>
      <c r="H114" s="703">
        <f t="shared" si="314"/>
        <v>0.32945693206954962</v>
      </c>
      <c r="I114" s="704">
        <f t="shared" si="314"/>
        <v>0.32323702204720295</v>
      </c>
      <c r="J114" s="705">
        <f t="shared" si="314"/>
        <v>0.3421300912852383</v>
      </c>
      <c r="K114" s="705">
        <f t="shared" si="314"/>
        <v>0.35016286711654482</v>
      </c>
      <c r="L114" s="705">
        <f t="shared" si="314"/>
        <v>0.34924516896863966</v>
      </c>
      <c r="M114" s="703">
        <f t="shared" si="314"/>
        <v>0.34122578997840514</v>
      </c>
      <c r="N114" s="704">
        <f t="shared" si="314"/>
        <v>0.35568814168860913</v>
      </c>
      <c r="O114" s="705">
        <f t="shared" si="314"/>
        <v>0.37827542078107668</v>
      </c>
      <c r="P114" s="705">
        <f t="shared" si="314"/>
        <v>0.37242544983895182</v>
      </c>
      <c r="Q114" s="705">
        <f t="shared" si="314"/>
        <v>0.3975530029072743</v>
      </c>
      <c r="R114" s="703">
        <f t="shared" si="314"/>
        <v>0.37597461096538709</v>
      </c>
      <c r="S114" s="704">
        <f t="shared" si="314"/>
        <v>0.40108048334399349</v>
      </c>
      <c r="T114" s="705">
        <f t="shared" si="314"/>
        <v>0.42998925167170404</v>
      </c>
      <c r="U114" s="705">
        <f t="shared" si="314"/>
        <v>0.41249471065761484</v>
      </c>
      <c r="V114" s="705">
        <f t="shared" si="314"/>
        <v>0.47968979555642965</v>
      </c>
      <c r="W114" s="703">
        <f t="shared" si="314"/>
        <v>0.42963306418517472</v>
      </c>
      <c r="X114" s="704">
        <f t="shared" si="314"/>
        <v>0.56364440931983906</v>
      </c>
      <c r="Y114" s="705">
        <f t="shared" si="314"/>
        <v>0.5870566309857651</v>
      </c>
      <c r="Z114" s="705">
        <f t="shared" si="314"/>
        <v>0.57485101447910836</v>
      </c>
      <c r="AA114" s="705">
        <f t="shared" si="314"/>
        <v>0.63673769840467298</v>
      </c>
      <c r="AB114" s="703">
        <f t="shared" si="314"/>
        <v>0.5899258415604558</v>
      </c>
      <c r="AC114" s="704">
        <f t="shared" si="314"/>
        <v>0.72272502440583397</v>
      </c>
      <c r="AD114" s="705">
        <f t="shared" si="314"/>
        <v>0.70655424214245521</v>
      </c>
      <c r="AE114" s="705">
        <f t="shared" si="314"/>
        <v>0.65726510833573226</v>
      </c>
      <c r="AF114" s="705">
        <f t="shared" si="314"/>
        <v>0.68102665226961778</v>
      </c>
      <c r="AG114" s="703">
        <f t="shared" si="314"/>
        <v>0.6910472528506777</v>
      </c>
      <c r="AH114" s="704">
        <f t="shared" si="314"/>
        <v>0.69708244104860795</v>
      </c>
      <c r="AI114" s="705">
        <f t="shared" si="314"/>
        <v>0.71039445696129422</v>
      </c>
      <c r="AJ114" s="705">
        <f t="shared" si="314"/>
        <v>0.66529423146313904</v>
      </c>
      <c r="AK114" s="705">
        <f t="shared" si="314"/>
        <v>0.66218543487109094</v>
      </c>
      <c r="AL114" s="703">
        <f t="shared" si="314"/>
        <v>0.68322938397297195</v>
      </c>
      <c r="AM114" s="704">
        <f t="shared" si="314"/>
        <v>0.65831712965140154</v>
      </c>
      <c r="AN114" s="705">
        <f t="shared" si="314"/>
        <v>0.63350956073879883</v>
      </c>
      <c r="AO114" s="705">
        <f t="shared" si="314"/>
        <v>0.58881628477974202</v>
      </c>
      <c r="AP114" s="705">
        <f t="shared" si="314"/>
        <v>0.62283402703471613</v>
      </c>
      <c r="AQ114" s="703">
        <f t="shared" si="314"/>
        <v>0.62519283887589816</v>
      </c>
      <c r="AR114" s="704">
        <f t="shared" si="314"/>
        <v>0.68686475368152222</v>
      </c>
      <c r="AS114" s="705">
        <f t="shared" si="314"/>
        <v>0.68346194011931694</v>
      </c>
      <c r="AT114" s="705">
        <f t="shared" si="314"/>
        <v>0.66159509354749768</v>
      </c>
      <c r="AU114" s="705">
        <f t="shared" si="314"/>
        <v>0.68509474520515246</v>
      </c>
      <c r="AV114" s="703">
        <f t="shared" si="314"/>
        <v>0.67928316348119755</v>
      </c>
      <c r="AW114" s="704">
        <f t="shared" si="314"/>
        <v>0.74088785317365813</v>
      </c>
      <c r="AX114" s="705">
        <f t="shared" ref="AX114" si="315">AX23/AX$26*100</f>
        <v>0.82297682286418194</v>
      </c>
      <c r="AY114" s="11"/>
      <c r="AZ114" s="11"/>
      <c r="BA114" s="351"/>
    </row>
    <row r="115" spans="1:54">
      <c r="A115" s="9" t="s">
        <v>62</v>
      </c>
      <c r="B115" s="191" t="s">
        <v>118</v>
      </c>
      <c r="C115" s="325" t="s">
        <v>61</v>
      </c>
      <c r="D115" s="579">
        <f>D24/D$26*100</f>
        <v>-2.5500403857880896</v>
      </c>
      <c r="E115" s="580">
        <f t="shared" ref="E115:AW115" si="316">E24/E$26*100</f>
        <v>-2.3732473883779872</v>
      </c>
      <c r="F115" s="580">
        <f t="shared" si="316"/>
        <v>-2.4521561542399115</v>
      </c>
      <c r="G115" s="580">
        <f t="shared" si="316"/>
        <v>-2.6639360964170833</v>
      </c>
      <c r="H115" s="570">
        <f t="shared" si="316"/>
        <v>-2.5099476599610719</v>
      </c>
      <c r="I115" s="579">
        <f t="shared" si="316"/>
        <v>-2.4923784196096541</v>
      </c>
      <c r="J115" s="580">
        <f t="shared" si="316"/>
        <v>-2.5600857327569253</v>
      </c>
      <c r="K115" s="580">
        <f t="shared" si="316"/>
        <v>-2.5470592352996748</v>
      </c>
      <c r="L115" s="580">
        <f t="shared" si="316"/>
        <v>-2.5261189252218736</v>
      </c>
      <c r="M115" s="570">
        <f t="shared" si="316"/>
        <v>-2.5312047619944531</v>
      </c>
      <c r="N115" s="579">
        <f t="shared" si="316"/>
        <v>-2.5214783407099191</v>
      </c>
      <c r="O115" s="580">
        <f t="shared" si="316"/>
        <v>-2.945658863426825</v>
      </c>
      <c r="P115" s="580">
        <f t="shared" si="316"/>
        <v>-2.5478781759096312</v>
      </c>
      <c r="Q115" s="580">
        <f t="shared" si="316"/>
        <v>-2.4920362803590201</v>
      </c>
      <c r="R115" s="570">
        <f t="shared" si="316"/>
        <v>-2.622929175122076</v>
      </c>
      <c r="S115" s="579">
        <f t="shared" si="316"/>
        <v>-2.6845126255604463</v>
      </c>
      <c r="T115" s="580">
        <f t="shared" si="316"/>
        <v>-2.976213576609493</v>
      </c>
      <c r="U115" s="580">
        <f t="shared" si="316"/>
        <v>-3.0958575584325816</v>
      </c>
      <c r="V115" s="580">
        <f t="shared" si="316"/>
        <v>-3.4205091569695796</v>
      </c>
      <c r="W115" s="570">
        <f t="shared" si="316"/>
        <v>-3.0337302634908845</v>
      </c>
      <c r="X115" s="579">
        <f t="shared" si="316"/>
        <v>-3.7888450194034924</v>
      </c>
      <c r="Y115" s="580">
        <f t="shared" si="316"/>
        <v>-3.9599457510262872</v>
      </c>
      <c r="Z115" s="580">
        <f t="shared" si="316"/>
        <v>-3.9878715924978776</v>
      </c>
      <c r="AA115" s="580">
        <f t="shared" si="316"/>
        <v>-4.1789678016824379</v>
      </c>
      <c r="AB115" s="570">
        <f t="shared" si="316"/>
        <v>-3.9752967094005607</v>
      </c>
      <c r="AC115" s="579">
        <f t="shared" si="316"/>
        <v>-4.5485574922779888</v>
      </c>
      <c r="AD115" s="580">
        <f t="shared" si="316"/>
        <v>-4.4673502217921346</v>
      </c>
      <c r="AE115" s="580">
        <f t="shared" si="316"/>
        <v>-4.2943767276133684</v>
      </c>
      <c r="AF115" s="580">
        <f t="shared" si="316"/>
        <v>-4.2054436654363156</v>
      </c>
      <c r="AG115" s="570">
        <f t="shared" si="316"/>
        <v>-4.3731669624314229</v>
      </c>
      <c r="AH115" s="579">
        <f t="shared" si="316"/>
        <v>-4.1923658096505649</v>
      </c>
      <c r="AI115" s="580">
        <f t="shared" si="316"/>
        <v>-4.5729087380859959</v>
      </c>
      <c r="AJ115" s="580">
        <f t="shared" si="316"/>
        <v>-4.6695236612949946</v>
      </c>
      <c r="AK115" s="580">
        <f t="shared" si="316"/>
        <v>-3.9749825737247861</v>
      </c>
      <c r="AL115" s="570">
        <f t="shared" si="316"/>
        <v>-4.3440977209982394</v>
      </c>
      <c r="AM115" s="579">
        <f t="shared" si="316"/>
        <v>-4.0592292298928658</v>
      </c>
      <c r="AN115" s="580">
        <f t="shared" si="316"/>
        <v>-4.081670256713295</v>
      </c>
      <c r="AO115" s="580">
        <f t="shared" si="316"/>
        <v>-4.0191000194540649</v>
      </c>
      <c r="AP115" s="580">
        <f t="shared" si="316"/>
        <v>-3.7697060008597445</v>
      </c>
      <c r="AQ115" s="570">
        <f t="shared" si="316"/>
        <v>-3.9796142248643251</v>
      </c>
      <c r="AR115" s="579">
        <f t="shared" si="316"/>
        <v>-4.1751604402099973</v>
      </c>
      <c r="AS115" s="580">
        <f t="shared" si="316"/>
        <v>-4.5151456467120887</v>
      </c>
      <c r="AT115" s="580">
        <f t="shared" si="316"/>
        <v>-4.5412075715723113</v>
      </c>
      <c r="AU115" s="580">
        <f t="shared" si="316"/>
        <v>-4.3679017176486798</v>
      </c>
      <c r="AV115" s="570">
        <f t="shared" si="316"/>
        <v>-4.3984877522212713</v>
      </c>
      <c r="AW115" s="579">
        <f t="shared" si="316"/>
        <v>-5.0740455129228836</v>
      </c>
      <c r="AX115" s="580">
        <f t="shared" ref="AX115" si="317">AX24/AX$26*100</f>
        <v>-6.6373388316595516</v>
      </c>
      <c r="AY115" s="13"/>
      <c r="AZ115" s="13"/>
      <c r="BA115" s="351"/>
    </row>
    <row r="116" spans="1:54">
      <c r="A116" s="14" t="s">
        <v>64</v>
      </c>
      <c r="B116" s="192" t="s">
        <v>119</v>
      </c>
      <c r="C116" s="202" t="s">
        <v>63</v>
      </c>
      <c r="D116" s="712">
        <f t="shared" ref="D116:AW116" si="318">D25/D$26*100</f>
        <v>0.63915405406371817</v>
      </c>
      <c r="E116" s="713">
        <f t="shared" si="318"/>
        <v>0.62712455562043101</v>
      </c>
      <c r="F116" s="713">
        <f t="shared" si="318"/>
        <v>0.61467357942488399</v>
      </c>
      <c r="G116" s="713">
        <f t="shared" si="318"/>
        <v>0.68582022878711035</v>
      </c>
      <c r="H116" s="703">
        <f t="shared" si="318"/>
        <v>0.64195043454929956</v>
      </c>
      <c r="I116" s="712">
        <f t="shared" si="318"/>
        <v>0.45733904462697217</v>
      </c>
      <c r="J116" s="713">
        <f t="shared" si="318"/>
        <v>0.48890909460779752</v>
      </c>
      <c r="K116" s="713">
        <f t="shared" si="318"/>
        <v>0.49501422106612675</v>
      </c>
      <c r="L116" s="713">
        <f t="shared" si="318"/>
        <v>0.49882393756997867</v>
      </c>
      <c r="M116" s="703">
        <f t="shared" si="318"/>
        <v>0.48507331604164028</v>
      </c>
      <c r="N116" s="712">
        <f t="shared" si="318"/>
        <v>0.41503359660283351</v>
      </c>
      <c r="O116" s="713">
        <f t="shared" si="318"/>
        <v>0.45626402130879246</v>
      </c>
      <c r="P116" s="713">
        <f t="shared" si="318"/>
        <v>0.45023068289487972</v>
      </c>
      <c r="Q116" s="713">
        <f t="shared" si="318"/>
        <v>0.42481274875813119</v>
      </c>
      <c r="R116" s="703">
        <f t="shared" si="318"/>
        <v>0.43623766403985181</v>
      </c>
      <c r="S116" s="712">
        <f t="shared" si="318"/>
        <v>0.323071574868178</v>
      </c>
      <c r="T116" s="713">
        <f t="shared" si="318"/>
        <v>0.30299905870130756</v>
      </c>
      <c r="U116" s="713">
        <f t="shared" si="318"/>
        <v>0.28512461087327129</v>
      </c>
      <c r="V116" s="713">
        <f t="shared" si="318"/>
        <v>0.32024869210425355</v>
      </c>
      <c r="W116" s="703">
        <f t="shared" si="318"/>
        <v>0.30780347637217914</v>
      </c>
      <c r="X116" s="712">
        <f t="shared" si="318"/>
        <v>0.30904917427464523</v>
      </c>
      <c r="Y116" s="713">
        <f t="shared" si="318"/>
        <v>0.30997061833096784</v>
      </c>
      <c r="Z116" s="713">
        <f t="shared" si="318"/>
        <v>0.29164163325523379</v>
      </c>
      <c r="AA116" s="713">
        <f t="shared" si="318"/>
        <v>0.30893279802325718</v>
      </c>
      <c r="AB116" s="703">
        <f t="shared" si="318"/>
        <v>0.30493862523331505</v>
      </c>
      <c r="AC116" s="712">
        <f t="shared" si="318"/>
        <v>0.2565591211117319</v>
      </c>
      <c r="AD116" s="713">
        <f t="shared" si="318"/>
        <v>0.22406109444311836</v>
      </c>
      <c r="AE116" s="713">
        <f t="shared" si="318"/>
        <v>0.18191888029455175</v>
      </c>
      <c r="AF116" s="713">
        <f t="shared" si="318"/>
        <v>0.16707374727823252</v>
      </c>
      <c r="AG116" s="703">
        <f t="shared" si="318"/>
        <v>0.20593143577913556</v>
      </c>
      <c r="AH116" s="712">
        <f t="shared" si="318"/>
        <v>0.16291537541536302</v>
      </c>
      <c r="AI116" s="713">
        <f t="shared" si="318"/>
        <v>0.14039781381548702</v>
      </c>
      <c r="AJ116" s="713">
        <f t="shared" si="318"/>
        <v>0.1187279336244472</v>
      </c>
      <c r="AK116" s="713">
        <f t="shared" si="318"/>
        <v>0.14187237240284159</v>
      </c>
      <c r="AL116" s="703">
        <f t="shared" si="318"/>
        <v>0.14104990493698744</v>
      </c>
      <c r="AM116" s="712">
        <f t="shared" si="318"/>
        <v>0.3148875657630823</v>
      </c>
      <c r="AN116" s="713">
        <f t="shared" si="318"/>
        <v>0.29200459931258343</v>
      </c>
      <c r="AO116" s="713">
        <f t="shared" si="318"/>
        <v>0.27842063409910534</v>
      </c>
      <c r="AP116" s="713">
        <f t="shared" si="318"/>
        <v>0.26651958485505156</v>
      </c>
      <c r="AQ116" s="703">
        <f t="shared" si="318"/>
        <v>0.28741632342764295</v>
      </c>
      <c r="AR116" s="712">
        <f t="shared" si="318"/>
        <v>0.58965476274118922</v>
      </c>
      <c r="AS116" s="713">
        <f t="shared" si="318"/>
        <v>0.57540627379025155</v>
      </c>
      <c r="AT116" s="713">
        <f t="shared" si="318"/>
        <v>0.51221884380177152</v>
      </c>
      <c r="AU116" s="713">
        <f t="shared" si="318"/>
        <v>0.52295547281418608</v>
      </c>
      <c r="AV116" s="703">
        <f t="shared" si="318"/>
        <v>0.55019378643994321</v>
      </c>
      <c r="AW116" s="712">
        <f t="shared" si="318"/>
        <v>0.55394648855223505</v>
      </c>
      <c r="AX116" s="713">
        <f t="shared" ref="AX116" si="319">AX25/AX$26*100</f>
        <v>0.66190449795641959</v>
      </c>
      <c r="AY116" s="16"/>
      <c r="AZ116" s="16"/>
      <c r="BA116" s="351"/>
    </row>
    <row r="117" spans="1:54" ht="15.75" thickBot="1">
      <c r="A117" s="17" t="s">
        <v>66</v>
      </c>
      <c r="B117" s="193"/>
      <c r="C117" s="326" t="s">
        <v>65</v>
      </c>
      <c r="D117" s="714">
        <f t="shared" ref="D117:AW117" si="320">D26/D$26*100</f>
        <v>100</v>
      </c>
      <c r="E117" s="715">
        <f t="shared" si="320"/>
        <v>100</v>
      </c>
      <c r="F117" s="715">
        <f t="shared" si="320"/>
        <v>100</v>
      </c>
      <c r="G117" s="715">
        <f t="shared" si="320"/>
        <v>100</v>
      </c>
      <c r="H117" s="716">
        <f t="shared" si="320"/>
        <v>100</v>
      </c>
      <c r="I117" s="714">
        <f t="shared" si="320"/>
        <v>100</v>
      </c>
      <c r="J117" s="715">
        <f t="shared" si="320"/>
        <v>100</v>
      </c>
      <c r="K117" s="715">
        <f t="shared" si="320"/>
        <v>100</v>
      </c>
      <c r="L117" s="715">
        <f t="shared" si="320"/>
        <v>100</v>
      </c>
      <c r="M117" s="716">
        <f t="shared" si="320"/>
        <v>100</v>
      </c>
      <c r="N117" s="714">
        <f t="shared" si="320"/>
        <v>100</v>
      </c>
      <c r="O117" s="715">
        <f t="shared" si="320"/>
        <v>100</v>
      </c>
      <c r="P117" s="715">
        <f t="shared" si="320"/>
        <v>100</v>
      </c>
      <c r="Q117" s="715">
        <f t="shared" si="320"/>
        <v>100</v>
      </c>
      <c r="R117" s="716">
        <f t="shared" si="320"/>
        <v>100</v>
      </c>
      <c r="S117" s="714">
        <f t="shared" si="320"/>
        <v>100</v>
      </c>
      <c r="T117" s="715">
        <f t="shared" si="320"/>
        <v>100</v>
      </c>
      <c r="U117" s="715">
        <f t="shared" si="320"/>
        <v>100</v>
      </c>
      <c r="V117" s="715">
        <f t="shared" si="320"/>
        <v>100</v>
      </c>
      <c r="W117" s="716">
        <f t="shared" si="320"/>
        <v>100</v>
      </c>
      <c r="X117" s="714">
        <f t="shared" si="320"/>
        <v>100</v>
      </c>
      <c r="Y117" s="715">
        <f t="shared" si="320"/>
        <v>100</v>
      </c>
      <c r="Z117" s="715">
        <f t="shared" si="320"/>
        <v>100</v>
      </c>
      <c r="AA117" s="715">
        <f t="shared" si="320"/>
        <v>100</v>
      </c>
      <c r="AB117" s="716">
        <f t="shared" si="320"/>
        <v>100</v>
      </c>
      <c r="AC117" s="714">
        <f t="shared" si="320"/>
        <v>100</v>
      </c>
      <c r="AD117" s="715">
        <f t="shared" si="320"/>
        <v>100</v>
      </c>
      <c r="AE117" s="715">
        <f t="shared" si="320"/>
        <v>100</v>
      </c>
      <c r="AF117" s="715">
        <f t="shared" si="320"/>
        <v>100</v>
      </c>
      <c r="AG117" s="716">
        <f t="shared" si="320"/>
        <v>100</v>
      </c>
      <c r="AH117" s="714">
        <f t="shared" si="320"/>
        <v>100</v>
      </c>
      <c r="AI117" s="715">
        <f t="shared" si="320"/>
        <v>100</v>
      </c>
      <c r="AJ117" s="715">
        <f t="shared" si="320"/>
        <v>100</v>
      </c>
      <c r="AK117" s="715">
        <f t="shared" si="320"/>
        <v>100</v>
      </c>
      <c r="AL117" s="716">
        <f t="shared" si="320"/>
        <v>100</v>
      </c>
      <c r="AM117" s="714">
        <f t="shared" si="320"/>
        <v>100</v>
      </c>
      <c r="AN117" s="715">
        <f t="shared" si="320"/>
        <v>100</v>
      </c>
      <c r="AO117" s="715">
        <f t="shared" si="320"/>
        <v>100</v>
      </c>
      <c r="AP117" s="715">
        <f t="shared" si="320"/>
        <v>100</v>
      </c>
      <c r="AQ117" s="716">
        <f t="shared" si="320"/>
        <v>100</v>
      </c>
      <c r="AR117" s="714">
        <f t="shared" si="320"/>
        <v>100</v>
      </c>
      <c r="AS117" s="715">
        <f t="shared" si="320"/>
        <v>100</v>
      </c>
      <c r="AT117" s="715">
        <f t="shared" si="320"/>
        <v>100</v>
      </c>
      <c r="AU117" s="715">
        <f t="shared" si="320"/>
        <v>100</v>
      </c>
      <c r="AV117" s="716">
        <f t="shared" si="320"/>
        <v>100</v>
      </c>
      <c r="AW117" s="714">
        <f t="shared" si="320"/>
        <v>100</v>
      </c>
      <c r="AX117" s="715">
        <f t="shared" ref="AX117" si="321">AX26/AX$26*100</f>
        <v>100</v>
      </c>
      <c r="AY117" s="19"/>
      <c r="AZ117" s="19"/>
      <c r="BA117" s="354"/>
    </row>
    <row r="118" spans="1:54" ht="15.75" thickBot="1">
      <c r="A118" s="318"/>
      <c r="B118" s="194"/>
      <c r="C118" s="20"/>
      <c r="D118" s="586"/>
      <c r="E118" s="586"/>
      <c r="F118" s="586"/>
      <c r="G118" s="586"/>
      <c r="H118" s="587"/>
      <c r="I118" s="586"/>
      <c r="J118" s="586"/>
      <c r="K118" s="586"/>
      <c r="L118" s="586"/>
      <c r="M118" s="587"/>
      <c r="N118" s="586"/>
      <c r="O118" s="586"/>
      <c r="P118" s="586"/>
      <c r="Q118" s="586"/>
      <c r="R118" s="587"/>
      <c r="S118" s="586"/>
      <c r="T118" s="586"/>
      <c r="U118" s="586"/>
      <c r="V118" s="586"/>
      <c r="W118" s="587"/>
      <c r="X118" s="586"/>
      <c r="Y118" s="586"/>
      <c r="Z118" s="586"/>
      <c r="AA118" s="586"/>
      <c r="AB118" s="587"/>
      <c r="AC118" s="586"/>
      <c r="AD118" s="586"/>
      <c r="AE118" s="586"/>
      <c r="AF118" s="586"/>
      <c r="AG118" s="587"/>
      <c r="AH118" s="586"/>
      <c r="AI118" s="586"/>
      <c r="AJ118" s="586"/>
      <c r="AK118" s="586"/>
      <c r="AL118" s="587"/>
      <c r="AM118" s="586"/>
      <c r="AN118" s="586"/>
      <c r="AO118" s="586"/>
      <c r="AP118" s="586"/>
      <c r="AQ118" s="587"/>
      <c r="AR118" s="586"/>
      <c r="AS118" s="586"/>
      <c r="AT118" s="586"/>
      <c r="AU118" s="586"/>
      <c r="AV118" s="587"/>
      <c r="AW118" s="586"/>
      <c r="AX118" s="331"/>
      <c r="AY118" s="331"/>
      <c r="AZ118" s="331"/>
      <c r="BA118" s="331"/>
      <c r="BB118" s="175"/>
    </row>
    <row r="119" spans="1:54">
      <c r="A119" s="319" t="s">
        <v>14</v>
      </c>
      <c r="B119" s="195"/>
      <c r="C119" s="327" t="s">
        <v>13</v>
      </c>
      <c r="D119" s="558">
        <f t="shared" ref="D119:AW119" si="322">D28/D$26*100</f>
        <v>57.631161686300011</v>
      </c>
      <c r="E119" s="559">
        <f t="shared" si="322"/>
        <v>59.399487135334894</v>
      </c>
      <c r="F119" s="559">
        <f t="shared" si="322"/>
        <v>59.452707388713456</v>
      </c>
      <c r="G119" s="559">
        <f t="shared" si="322"/>
        <v>58.670522229026979</v>
      </c>
      <c r="H119" s="560">
        <f t="shared" si="322"/>
        <v>58.821982434647587</v>
      </c>
      <c r="I119" s="558">
        <f t="shared" si="322"/>
        <v>60.559667890543913</v>
      </c>
      <c r="J119" s="559">
        <f t="shared" si="322"/>
        <v>58.395820876014866</v>
      </c>
      <c r="K119" s="559">
        <f t="shared" si="322"/>
        <v>57.037906884751635</v>
      </c>
      <c r="L119" s="559">
        <f t="shared" si="322"/>
        <v>56.203551743251381</v>
      </c>
      <c r="M119" s="560">
        <f t="shared" si="322"/>
        <v>58.037350744030135</v>
      </c>
      <c r="N119" s="558">
        <f t="shared" si="322"/>
        <v>58.424488982650601</v>
      </c>
      <c r="O119" s="559">
        <f t="shared" si="322"/>
        <v>55.306602419902894</v>
      </c>
      <c r="P119" s="559">
        <f t="shared" si="322"/>
        <v>55.00560377180863</v>
      </c>
      <c r="Q119" s="559">
        <f t="shared" si="322"/>
        <v>54.087613585867459</v>
      </c>
      <c r="R119" s="560">
        <f t="shared" si="322"/>
        <v>55.715788844793579</v>
      </c>
      <c r="S119" s="558">
        <f t="shared" si="322"/>
        <v>56.162694001787159</v>
      </c>
      <c r="T119" s="559">
        <f t="shared" si="322"/>
        <v>53.956132965167427</v>
      </c>
      <c r="U119" s="559">
        <f t="shared" si="322"/>
        <v>51.811393966799393</v>
      </c>
      <c r="V119" s="559">
        <f t="shared" si="322"/>
        <v>47.617269138533757</v>
      </c>
      <c r="W119" s="560">
        <f t="shared" si="322"/>
        <v>52.51258918140914</v>
      </c>
      <c r="X119" s="558">
        <f t="shared" si="322"/>
        <v>41.417972532861022</v>
      </c>
      <c r="Y119" s="559">
        <f t="shared" si="322"/>
        <v>39.237589248614952</v>
      </c>
      <c r="Z119" s="559">
        <f t="shared" si="322"/>
        <v>36.284857165785439</v>
      </c>
      <c r="AA119" s="559">
        <f t="shared" si="322"/>
        <v>32.900942647147737</v>
      </c>
      <c r="AB119" s="560">
        <f t="shared" si="322"/>
        <v>37.545231747102726</v>
      </c>
      <c r="AC119" s="558">
        <f t="shared" si="322"/>
        <v>28.334112765146468</v>
      </c>
      <c r="AD119" s="559">
        <f t="shared" si="322"/>
        <v>29.446604683347644</v>
      </c>
      <c r="AE119" s="559">
        <f t="shared" si="322"/>
        <v>30.130030885203592</v>
      </c>
      <c r="AF119" s="559">
        <f t="shared" si="322"/>
        <v>30.706970951150208</v>
      </c>
      <c r="AG119" s="560">
        <f t="shared" si="322"/>
        <v>29.690751705303263</v>
      </c>
      <c r="AH119" s="558">
        <f t="shared" si="322"/>
        <v>33.991168402224595</v>
      </c>
      <c r="AI119" s="559">
        <f t="shared" si="322"/>
        <v>33.156889001329922</v>
      </c>
      <c r="AJ119" s="559">
        <f t="shared" si="322"/>
        <v>33.536080839227303</v>
      </c>
      <c r="AK119" s="559">
        <f t="shared" si="322"/>
        <v>35.227716785559977</v>
      </c>
      <c r="AL119" s="560">
        <f t="shared" si="322"/>
        <v>34.004931246467955</v>
      </c>
      <c r="AM119" s="558">
        <f t="shared" si="322"/>
        <v>37.277376141650514</v>
      </c>
      <c r="AN119" s="559">
        <f t="shared" si="322"/>
        <v>38.632409873970673</v>
      </c>
      <c r="AO119" s="559">
        <f t="shared" si="322"/>
        <v>40.657935581415174</v>
      </c>
      <c r="AP119" s="559">
        <f t="shared" si="322"/>
        <v>39.257054366724667</v>
      </c>
      <c r="AQ119" s="560">
        <f t="shared" si="322"/>
        <v>38.99031589012246</v>
      </c>
      <c r="AR119" s="558">
        <f t="shared" si="322"/>
        <v>37.716829914904807</v>
      </c>
      <c r="AS119" s="559">
        <f t="shared" si="322"/>
        <v>36.027472749182735</v>
      </c>
      <c r="AT119" s="559">
        <f t="shared" si="322"/>
        <v>35.507416675698302</v>
      </c>
      <c r="AU119" s="559">
        <f t="shared" si="322"/>
        <v>34.330223783392015</v>
      </c>
      <c r="AV119" s="560">
        <f t="shared" si="322"/>
        <v>35.903932723225033</v>
      </c>
      <c r="AW119" s="558">
        <f t="shared" si="322"/>
        <v>34.067595726551616</v>
      </c>
      <c r="AX119" s="559">
        <f t="shared" ref="AX119" si="323">AX28/AX$26*100</f>
        <v>24.325859699211573</v>
      </c>
      <c r="AY119" s="22"/>
      <c r="AZ119" s="22"/>
      <c r="BA119" s="355"/>
    </row>
    <row r="120" spans="1:54" ht="15.75" thickBot="1">
      <c r="A120" s="320" t="s">
        <v>80</v>
      </c>
      <c r="B120" s="196"/>
      <c r="C120" s="328" t="s">
        <v>96</v>
      </c>
      <c r="D120" s="561">
        <f t="shared" ref="D120:AW120" si="324">D29/D$26*100</f>
        <v>42.368838313699989</v>
      </c>
      <c r="E120" s="562">
        <f t="shared" si="324"/>
        <v>40.600512864665113</v>
      </c>
      <c r="F120" s="562">
        <f t="shared" si="324"/>
        <v>40.547292611286551</v>
      </c>
      <c r="G120" s="562">
        <f t="shared" si="324"/>
        <v>41.329477770973021</v>
      </c>
      <c r="H120" s="563">
        <f t="shared" si="324"/>
        <v>41.178017565352413</v>
      </c>
      <c r="I120" s="561">
        <f t="shared" si="324"/>
        <v>39.440332109456087</v>
      </c>
      <c r="J120" s="562">
        <f t="shared" si="324"/>
        <v>41.604179123985134</v>
      </c>
      <c r="K120" s="562">
        <f t="shared" si="324"/>
        <v>42.962093115248365</v>
      </c>
      <c r="L120" s="562">
        <f t="shared" si="324"/>
        <v>43.796448256748619</v>
      </c>
      <c r="M120" s="563">
        <f t="shared" si="324"/>
        <v>41.962649255969872</v>
      </c>
      <c r="N120" s="561">
        <f t="shared" si="324"/>
        <v>41.575511017349392</v>
      </c>
      <c r="O120" s="562">
        <f t="shared" si="324"/>
        <v>44.693397580097098</v>
      </c>
      <c r="P120" s="562">
        <f t="shared" si="324"/>
        <v>44.994396228191363</v>
      </c>
      <c r="Q120" s="562">
        <f t="shared" si="324"/>
        <v>45.912386414132541</v>
      </c>
      <c r="R120" s="563">
        <f t="shared" si="324"/>
        <v>44.284211155206428</v>
      </c>
      <c r="S120" s="561">
        <f t="shared" si="324"/>
        <v>43.837305998212841</v>
      </c>
      <c r="T120" s="562">
        <f t="shared" si="324"/>
        <v>46.043867034832573</v>
      </c>
      <c r="U120" s="562">
        <f t="shared" si="324"/>
        <v>48.188606033200607</v>
      </c>
      <c r="V120" s="562">
        <f t="shared" si="324"/>
        <v>52.382730861466243</v>
      </c>
      <c r="W120" s="563">
        <f t="shared" si="324"/>
        <v>47.487410818590853</v>
      </c>
      <c r="X120" s="561">
        <f t="shared" si="324"/>
        <v>58.582027467138978</v>
      </c>
      <c r="Y120" s="562">
        <f t="shared" si="324"/>
        <v>60.76241075138504</v>
      </c>
      <c r="Z120" s="562">
        <f t="shared" si="324"/>
        <v>63.715142834214554</v>
      </c>
      <c r="AA120" s="562">
        <f t="shared" si="324"/>
        <v>67.09905735285227</v>
      </c>
      <c r="AB120" s="563">
        <f t="shared" si="324"/>
        <v>62.454768252897274</v>
      </c>
      <c r="AC120" s="561">
        <f t="shared" si="324"/>
        <v>71.665887234853528</v>
      </c>
      <c r="AD120" s="562">
        <f t="shared" si="324"/>
        <v>70.553395316652356</v>
      </c>
      <c r="AE120" s="562">
        <f t="shared" si="324"/>
        <v>69.869969114796419</v>
      </c>
      <c r="AF120" s="562">
        <f t="shared" si="324"/>
        <v>69.293029048849803</v>
      </c>
      <c r="AG120" s="563">
        <f t="shared" si="324"/>
        <v>70.309248294696729</v>
      </c>
      <c r="AH120" s="561">
        <f t="shared" si="324"/>
        <v>66.008831597775412</v>
      </c>
      <c r="AI120" s="562">
        <f t="shared" si="324"/>
        <v>66.84311099867007</v>
      </c>
      <c r="AJ120" s="562">
        <f t="shared" si="324"/>
        <v>66.46391916077269</v>
      </c>
      <c r="AK120" s="562">
        <f t="shared" si="324"/>
        <v>64.772283214440023</v>
      </c>
      <c r="AL120" s="563">
        <f t="shared" si="324"/>
        <v>65.995068753532053</v>
      </c>
      <c r="AM120" s="561">
        <f t="shared" si="324"/>
        <v>62.722623858349479</v>
      </c>
      <c r="AN120" s="562">
        <f t="shared" si="324"/>
        <v>61.367590126029327</v>
      </c>
      <c r="AO120" s="562">
        <f t="shared" si="324"/>
        <v>59.342064418584826</v>
      </c>
      <c r="AP120" s="562">
        <f t="shared" si="324"/>
        <v>60.742945633275333</v>
      </c>
      <c r="AQ120" s="563">
        <f t="shared" si="324"/>
        <v>61.009684109877547</v>
      </c>
      <c r="AR120" s="561">
        <f t="shared" si="324"/>
        <v>62.283170085095193</v>
      </c>
      <c r="AS120" s="562">
        <f t="shared" si="324"/>
        <v>63.972527250817265</v>
      </c>
      <c r="AT120" s="562">
        <f t="shared" si="324"/>
        <v>64.492583324301705</v>
      </c>
      <c r="AU120" s="562">
        <f t="shared" si="324"/>
        <v>65.669776216608</v>
      </c>
      <c r="AV120" s="563">
        <f t="shared" si="324"/>
        <v>64.096067276774988</v>
      </c>
      <c r="AW120" s="561">
        <f t="shared" si="324"/>
        <v>65.93240427344837</v>
      </c>
      <c r="AX120" s="562">
        <f t="shared" ref="AX120" si="325">AX29/AX$26*100</f>
        <v>75.674140300788423</v>
      </c>
      <c r="AY120" s="199"/>
      <c r="AZ120" s="199"/>
      <c r="BA120" s="356"/>
    </row>
    <row r="121" spans="1:54">
      <c r="A121" s="321" t="s">
        <v>130</v>
      </c>
      <c r="B121" s="197"/>
      <c r="C121" s="23" t="s">
        <v>67</v>
      </c>
      <c r="D121" s="594"/>
      <c r="E121" s="595"/>
      <c r="F121" s="595"/>
      <c r="G121" s="595"/>
      <c r="H121" s="596"/>
      <c r="I121" s="594"/>
      <c r="J121" s="595"/>
      <c r="K121" s="595"/>
      <c r="L121" s="595"/>
      <c r="M121" s="596"/>
      <c r="N121" s="594"/>
      <c r="O121" s="595"/>
      <c r="P121" s="595"/>
      <c r="Q121" s="595"/>
      <c r="R121" s="596"/>
      <c r="S121" s="594"/>
      <c r="T121" s="595"/>
      <c r="U121" s="595"/>
      <c r="V121" s="595"/>
      <c r="W121" s="596"/>
      <c r="X121" s="594"/>
      <c r="Y121" s="595"/>
      <c r="Z121" s="595"/>
      <c r="AA121" s="595"/>
      <c r="AB121" s="596"/>
      <c r="AC121" s="594"/>
      <c r="AD121" s="595"/>
      <c r="AE121" s="595"/>
      <c r="AF121" s="595"/>
      <c r="AG121" s="596"/>
      <c r="AH121" s="594"/>
      <c r="AI121" s="595"/>
      <c r="AJ121" s="595"/>
      <c r="AK121" s="595"/>
      <c r="AL121" s="596"/>
      <c r="AM121" s="594"/>
      <c r="AN121" s="595"/>
      <c r="AO121" s="595"/>
      <c r="AP121" s="595"/>
      <c r="AQ121" s="596"/>
      <c r="AR121" s="594"/>
      <c r="AS121" s="595"/>
      <c r="AT121" s="595"/>
      <c r="AU121" s="595"/>
      <c r="AV121" s="596"/>
      <c r="AW121" s="594"/>
      <c r="AX121" s="717"/>
      <c r="AY121" s="24"/>
      <c r="AZ121" s="24"/>
      <c r="BA121" s="24"/>
      <c r="BB121" s="175"/>
    </row>
    <row r="122" spans="1:54" ht="16.5" thickBot="1">
      <c r="A122" s="323" t="s">
        <v>121</v>
      </c>
      <c r="B122" s="198"/>
      <c r="C122" s="329" t="s">
        <v>120</v>
      </c>
      <c r="D122" s="597">
        <f t="shared" ref="D122:AW122" si="326">D31/D$26*100</f>
        <v>6.5432590609594028</v>
      </c>
      <c r="E122" s="597">
        <f t="shared" si="326"/>
        <v>6.1555497347809496</v>
      </c>
      <c r="F122" s="597">
        <f t="shared" si="326"/>
        <v>6.4254875912313603</v>
      </c>
      <c r="G122" s="597">
        <f t="shared" si="326"/>
        <v>7.3261398707540906</v>
      </c>
      <c r="H122" s="598">
        <f t="shared" si="326"/>
        <v>6.620067325490675</v>
      </c>
      <c r="I122" s="597">
        <f t="shared" si="326"/>
        <v>6.7867417636102614</v>
      </c>
      <c r="J122" s="597">
        <f t="shared" si="326"/>
        <v>7.044275358844966</v>
      </c>
      <c r="K122" s="597">
        <f t="shared" si="326"/>
        <v>7.1102157072030696</v>
      </c>
      <c r="L122" s="597">
        <f t="shared" si="326"/>
        <v>7.8040475835903287</v>
      </c>
      <c r="M122" s="598">
        <f t="shared" si="326"/>
        <v>7.191094132913892</v>
      </c>
      <c r="N122" s="597">
        <f t="shared" si="326"/>
        <v>7.399134349361737</v>
      </c>
      <c r="O122" s="597">
        <f t="shared" si="326"/>
        <v>7.9767093958834305</v>
      </c>
      <c r="P122" s="597">
        <f t="shared" si="326"/>
        <v>7.9773110041525275</v>
      </c>
      <c r="Q122" s="597">
        <f t="shared" si="326"/>
        <v>7.9820141303273431</v>
      </c>
      <c r="R122" s="598">
        <f t="shared" si="326"/>
        <v>7.8309869179649123</v>
      </c>
      <c r="S122" s="597">
        <f t="shared" si="326"/>
        <v>7.7175512896791014</v>
      </c>
      <c r="T122" s="597">
        <f t="shared" si="326"/>
        <v>8.1737600135411981</v>
      </c>
      <c r="U122" s="597">
        <f t="shared" si="326"/>
        <v>8.293038438738412</v>
      </c>
      <c r="V122" s="597">
        <f t="shared" si="326"/>
        <v>8.9709548901947791</v>
      </c>
      <c r="W122" s="598">
        <f t="shared" si="326"/>
        <v>8.2705902036851775</v>
      </c>
      <c r="X122" s="597">
        <f t="shared" si="326"/>
        <v>10.644846371197831</v>
      </c>
      <c r="Y122" s="597">
        <f t="shared" si="326"/>
        <v>11.136552144152107</v>
      </c>
      <c r="Z122" s="597">
        <f t="shared" si="326"/>
        <v>11.583575190579545</v>
      </c>
      <c r="AA122" s="597">
        <f t="shared" si="326"/>
        <v>12.066953996133629</v>
      </c>
      <c r="AB122" s="598">
        <f t="shared" si="326"/>
        <v>11.343999328614727</v>
      </c>
      <c r="AC122" s="597">
        <f t="shared" si="326"/>
        <v>12.935261990519878</v>
      </c>
      <c r="AD122" s="597">
        <f t="shared" si="326"/>
        <v>12.985238779964217</v>
      </c>
      <c r="AE122" s="597">
        <f t="shared" si="326"/>
        <v>12.471107128057474</v>
      </c>
      <c r="AF122" s="597">
        <f t="shared" si="326"/>
        <v>12.065277345467377</v>
      </c>
      <c r="AG122" s="598">
        <f t="shared" si="326"/>
        <v>12.59883964485471</v>
      </c>
      <c r="AH122" s="597">
        <f t="shared" si="326"/>
        <v>11.137525170440425</v>
      </c>
      <c r="AI122" s="597">
        <f t="shared" si="326"/>
        <v>11.962716280968403</v>
      </c>
      <c r="AJ122" s="597">
        <f t="shared" si="326"/>
        <v>11.617859902411046</v>
      </c>
      <c r="AK122" s="597">
        <f t="shared" si="326"/>
        <v>10.771365832982255</v>
      </c>
      <c r="AL122" s="598">
        <f t="shared" si="326"/>
        <v>11.357648312807129</v>
      </c>
      <c r="AM122" s="597">
        <f t="shared" si="326"/>
        <v>10.727398389180156</v>
      </c>
      <c r="AN122" s="597">
        <f t="shared" si="326"/>
        <v>10.823976658251565</v>
      </c>
      <c r="AO122" s="597">
        <f t="shared" si="326"/>
        <v>10.533014814512768</v>
      </c>
      <c r="AP122" s="597">
        <f t="shared" si="326"/>
        <v>10.455967727847989</v>
      </c>
      <c r="AQ122" s="598">
        <f t="shared" si="326"/>
        <v>10.630820413116943</v>
      </c>
      <c r="AR122" s="597">
        <f t="shared" si="326"/>
        <v>11.66658397506108</v>
      </c>
      <c r="AS122" s="597">
        <f t="shared" si="326"/>
        <v>12.563038123037867</v>
      </c>
      <c r="AT122" s="597">
        <f t="shared" si="326"/>
        <v>12.401062346959426</v>
      </c>
      <c r="AU122" s="597">
        <f t="shared" si="326"/>
        <v>12.166572860779381</v>
      </c>
      <c r="AV122" s="598">
        <f t="shared" si="326"/>
        <v>12.195881903178298</v>
      </c>
      <c r="AW122" s="597">
        <f t="shared" si="326"/>
        <v>13.635836213579585</v>
      </c>
      <c r="AX122" s="718">
        <f t="shared" ref="AX122" si="327">AX31/AX$26*100</f>
        <v>18.100035085081494</v>
      </c>
      <c r="AY122" s="25"/>
      <c r="AZ122" s="25"/>
      <c r="BA122" s="357"/>
    </row>
  </sheetData>
  <mergeCells count="84">
    <mergeCell ref="AV5:AV6"/>
    <mergeCell ref="AM5:AP5"/>
    <mergeCell ref="A5:A6"/>
    <mergeCell ref="D5:G5"/>
    <mergeCell ref="H5:H6"/>
    <mergeCell ref="I5:L5"/>
    <mergeCell ref="M5:M6"/>
    <mergeCell ref="AW5:AZ5"/>
    <mergeCell ref="BA5:BA6"/>
    <mergeCell ref="X5:AA5"/>
    <mergeCell ref="B5:B6"/>
    <mergeCell ref="C5:C6"/>
    <mergeCell ref="N5:Q5"/>
    <mergeCell ref="R5:R6"/>
    <mergeCell ref="S5:V5"/>
    <mergeCell ref="W5:W6"/>
    <mergeCell ref="AB5:AB6"/>
    <mergeCell ref="AC5:AF5"/>
    <mergeCell ref="AG5:AG6"/>
    <mergeCell ref="AH5:AK5"/>
    <mergeCell ref="AL5:AL6"/>
    <mergeCell ref="AQ5:AQ6"/>
    <mergeCell ref="AR5:AU5"/>
    <mergeCell ref="N37:Q37"/>
    <mergeCell ref="S37:V37"/>
    <mergeCell ref="A37:A38"/>
    <mergeCell ref="B37:B38"/>
    <mergeCell ref="C37:C38"/>
    <mergeCell ref="I37:L37"/>
    <mergeCell ref="M37:M38"/>
    <mergeCell ref="AG66:AG67"/>
    <mergeCell ref="AH37:AK37"/>
    <mergeCell ref="AM37:AP37"/>
    <mergeCell ref="AR37:AU37"/>
    <mergeCell ref="X37:AA37"/>
    <mergeCell ref="AC37:AF37"/>
    <mergeCell ref="S66:V66"/>
    <mergeCell ref="W66:W67"/>
    <mergeCell ref="X66:AA66"/>
    <mergeCell ref="AB66:AB67"/>
    <mergeCell ref="AC66:AF66"/>
    <mergeCell ref="A66:A67"/>
    <mergeCell ref="B66:B67"/>
    <mergeCell ref="C66:C67"/>
    <mergeCell ref="D66:G66"/>
    <mergeCell ref="H66:H67"/>
    <mergeCell ref="BA66:BA67"/>
    <mergeCell ref="A96:A97"/>
    <mergeCell ref="B96:B97"/>
    <mergeCell ref="C96:C97"/>
    <mergeCell ref="D96:G96"/>
    <mergeCell ref="H96:H97"/>
    <mergeCell ref="I96:L96"/>
    <mergeCell ref="M96:M97"/>
    <mergeCell ref="N96:Q96"/>
    <mergeCell ref="R96:R97"/>
    <mergeCell ref="S96:V96"/>
    <mergeCell ref="W96:W97"/>
    <mergeCell ref="X96:AA96"/>
    <mergeCell ref="AB96:AB97"/>
    <mergeCell ref="AH66:AK66"/>
    <mergeCell ref="AL66:AL67"/>
    <mergeCell ref="BA96:BA97"/>
    <mergeCell ref="AH96:AK96"/>
    <mergeCell ref="AL96:AL97"/>
    <mergeCell ref="AM96:AP96"/>
    <mergeCell ref="AQ96:AQ97"/>
    <mergeCell ref="AR96:AU96"/>
    <mergeCell ref="AW37:AZ37"/>
    <mergeCell ref="D37:G37"/>
    <mergeCell ref="H37:H38"/>
    <mergeCell ref="AC96:AF96"/>
    <mergeCell ref="AG96:AG97"/>
    <mergeCell ref="AV96:AV97"/>
    <mergeCell ref="AW96:AZ96"/>
    <mergeCell ref="AV66:AV67"/>
    <mergeCell ref="AW66:AZ66"/>
    <mergeCell ref="AM66:AP66"/>
    <mergeCell ref="AQ66:AQ67"/>
    <mergeCell ref="AR66:AU66"/>
    <mergeCell ref="I66:L66"/>
    <mergeCell ref="M66:M67"/>
    <mergeCell ref="N66:Q66"/>
    <mergeCell ref="R66:R67"/>
  </mergeCells>
  <hyperlinks>
    <hyperlink ref="A1" location="Appendices!A1" display="Go Back"/>
  </hyperlinks>
  <printOptions horizontalCentered="1" verticalCentered="1"/>
  <pageMargins left="0.51181102362204722" right="0.51181102362204722" top="0.55118110236220474" bottom="0.55118110236220474" header="0.31496062992125984" footer="0.31496062992125984"/>
  <pageSetup paperSize="9" scale="69" pageOrder="overThenDown"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3" manualBreakCount="3">
    <brk id="35" max="16383" man="1"/>
    <brk id="64" max="52" man="1"/>
    <brk id="94" max="52" man="1"/>
  </rowBreaks>
  <colBreaks count="9" manualBreakCount="9">
    <brk id="8" max="1048575" man="1"/>
    <brk id="13" max="1048575" man="1"/>
    <brk id="18" max="1048575" man="1"/>
    <brk id="23" max="1048575" man="1"/>
    <brk id="28" max="1048575" man="1"/>
    <brk id="33" max="1048575" man="1"/>
    <brk id="38" max="1048575" man="1"/>
    <brk id="43" max="1048575" man="1"/>
    <brk id="48"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A122"/>
  <sheetViews>
    <sheetView view="pageBreakPreview" zoomScaleNormal="90" zoomScaleSheetLayoutView="100" zoomScalePageLayoutView="50" workbookViewId="0">
      <pane xSplit="3" topLeftCell="D1" activePane="topRight" state="frozen"/>
      <selection pane="topRight" activeCell="D1" sqref="D1:H1048576"/>
    </sheetView>
  </sheetViews>
  <sheetFormatPr defaultColWidth="8.85546875" defaultRowHeight="15" outlineLevelCol="1"/>
  <cols>
    <col min="1" max="1" width="60.5703125" customWidth="1"/>
    <col min="2" max="2" width="11.85546875" style="4" customWidth="1"/>
    <col min="3" max="3" width="57.140625" customWidth="1"/>
    <col min="4" max="7" width="10.42578125" customWidth="1" outlineLevel="1"/>
    <col min="8" max="8" width="10.42578125" customWidth="1"/>
    <col min="9" max="12" width="10.42578125" bestFit="1" customWidth="1" outlineLevel="1"/>
    <col min="13" max="13" width="10.42578125" bestFit="1" customWidth="1"/>
    <col min="14" max="17" width="10.42578125" bestFit="1" customWidth="1" outlineLevel="1"/>
    <col min="18" max="18" width="10.42578125" bestFit="1" customWidth="1"/>
    <col min="19" max="22" width="10.42578125" bestFit="1" customWidth="1" outlineLevel="1"/>
    <col min="23" max="23" width="10.42578125" bestFit="1" customWidth="1"/>
    <col min="24" max="27" width="10.42578125" bestFit="1" customWidth="1" outlineLevel="1"/>
    <col min="28" max="28" width="10.42578125" bestFit="1" customWidth="1"/>
    <col min="29" max="32" width="10.42578125" bestFit="1" customWidth="1" outlineLevel="1"/>
    <col min="33" max="33" width="10.42578125" bestFit="1" customWidth="1"/>
    <col min="34" max="37" width="10.42578125" bestFit="1" customWidth="1" outlineLevel="1"/>
    <col min="38" max="38" width="10.42578125" bestFit="1" customWidth="1"/>
    <col min="39" max="42" width="10.42578125" bestFit="1" customWidth="1" outlineLevel="1"/>
    <col min="43" max="45" width="10.42578125" bestFit="1" customWidth="1"/>
    <col min="46" max="46" width="10.42578125" customWidth="1"/>
    <col min="47" max="48" width="10.42578125" bestFit="1" customWidth="1"/>
    <col min="49" max="52" width="10.42578125" customWidth="1"/>
    <col min="53" max="53" width="10.42578125" bestFit="1" customWidth="1"/>
  </cols>
  <sheetData>
    <row r="1" spans="1:53" ht="35.450000000000003" customHeight="1">
      <c r="A1" s="407" t="s">
        <v>480</v>
      </c>
    </row>
    <row r="2" spans="1:53" s="1" customFormat="1" ht="21.75">
      <c r="A2" s="334" t="s">
        <v>102</v>
      </c>
      <c r="B2" s="5"/>
      <c r="C2" s="336" t="s">
        <v>101</v>
      </c>
      <c r="D2" s="5"/>
      <c r="E2" s="5"/>
      <c r="F2" s="5"/>
      <c r="G2" s="5"/>
      <c r="I2" s="5"/>
      <c r="J2" s="5"/>
      <c r="K2" s="5"/>
      <c r="L2" s="5"/>
      <c r="N2" s="5"/>
      <c r="O2" s="5"/>
      <c r="P2" s="5"/>
      <c r="Q2" s="5"/>
      <c r="S2" s="5"/>
      <c r="T2" s="5"/>
      <c r="U2" s="5"/>
      <c r="V2" s="5"/>
      <c r="W2" s="5"/>
      <c r="X2" s="5"/>
      <c r="Y2" s="5"/>
      <c r="Z2" s="5"/>
      <c r="AA2" s="5"/>
      <c r="AB2" s="5"/>
      <c r="AC2" s="5"/>
      <c r="AD2" s="5"/>
      <c r="AE2" s="5"/>
      <c r="AF2" s="5"/>
      <c r="AG2" s="5"/>
      <c r="AH2" s="5"/>
      <c r="AI2" s="5"/>
      <c r="AJ2" s="5"/>
      <c r="AK2" s="5"/>
      <c r="AL2" s="5"/>
    </row>
    <row r="3" spans="1:53" s="1" customFormat="1" ht="40.5" customHeight="1">
      <c r="A3" s="335" t="s">
        <v>447</v>
      </c>
      <c r="B3" s="5"/>
      <c r="C3" s="336" t="s">
        <v>478</v>
      </c>
    </row>
    <row r="4" spans="1:53" s="1" customFormat="1" ht="42" customHeight="1" thickBot="1">
      <c r="A4" s="637" t="s">
        <v>481</v>
      </c>
      <c r="B4" s="639" t="s">
        <v>774</v>
      </c>
      <c r="C4" s="638" t="s">
        <v>767</v>
      </c>
      <c r="D4" s="6"/>
      <c r="E4" s="6"/>
      <c r="F4" s="6"/>
      <c r="G4" s="6"/>
      <c r="H4" s="6"/>
      <c r="I4" s="6"/>
      <c r="J4" s="6"/>
      <c r="K4" s="6"/>
      <c r="L4" s="6"/>
      <c r="M4" s="6"/>
      <c r="N4" s="6"/>
      <c r="O4" s="6"/>
      <c r="P4" s="6"/>
      <c r="Q4" s="6"/>
      <c r="R4" s="6"/>
      <c r="S4" s="6"/>
      <c r="T4" s="6"/>
      <c r="U4" s="6"/>
      <c r="V4" s="6"/>
    </row>
    <row r="5" spans="1:53" s="3" customFormat="1" ht="27" customHeight="1">
      <c r="A5" s="796" t="s">
        <v>4</v>
      </c>
      <c r="B5" s="798" t="s">
        <v>103</v>
      </c>
      <c r="C5" s="800" t="s">
        <v>1</v>
      </c>
      <c r="D5" s="792" t="s">
        <v>725</v>
      </c>
      <c r="E5" s="793"/>
      <c r="F5" s="793"/>
      <c r="G5" s="793"/>
      <c r="H5" s="794" t="s">
        <v>104</v>
      </c>
      <c r="I5" s="792" t="s">
        <v>726</v>
      </c>
      <c r="J5" s="793"/>
      <c r="K5" s="793"/>
      <c r="L5" s="793"/>
      <c r="M5" s="794" t="s">
        <v>105</v>
      </c>
      <c r="N5" s="792" t="s">
        <v>727</v>
      </c>
      <c r="O5" s="793"/>
      <c r="P5" s="793"/>
      <c r="Q5" s="793"/>
      <c r="R5" s="794" t="s">
        <v>106</v>
      </c>
      <c r="S5" s="792" t="s">
        <v>728</v>
      </c>
      <c r="T5" s="793"/>
      <c r="U5" s="793"/>
      <c r="V5" s="793"/>
      <c r="W5" s="794" t="s">
        <v>107</v>
      </c>
      <c r="X5" s="792" t="s">
        <v>729</v>
      </c>
      <c r="Y5" s="793"/>
      <c r="Z5" s="793"/>
      <c r="AA5" s="793"/>
      <c r="AB5" s="794" t="s">
        <v>108</v>
      </c>
      <c r="AC5" s="792" t="s">
        <v>730</v>
      </c>
      <c r="AD5" s="793"/>
      <c r="AE5" s="793"/>
      <c r="AF5" s="793"/>
      <c r="AG5" s="794" t="s">
        <v>109</v>
      </c>
      <c r="AH5" s="792" t="s">
        <v>731</v>
      </c>
      <c r="AI5" s="793"/>
      <c r="AJ5" s="793"/>
      <c r="AK5" s="793"/>
      <c r="AL5" s="794" t="s">
        <v>448</v>
      </c>
      <c r="AM5" s="792" t="s">
        <v>732</v>
      </c>
      <c r="AN5" s="793"/>
      <c r="AO5" s="793"/>
      <c r="AP5" s="793"/>
      <c r="AQ5" s="794" t="s">
        <v>449</v>
      </c>
      <c r="AR5" s="792" t="s">
        <v>733</v>
      </c>
      <c r="AS5" s="793"/>
      <c r="AT5" s="793"/>
      <c r="AU5" s="793"/>
      <c r="AV5" s="794" t="s">
        <v>450</v>
      </c>
      <c r="AW5" s="792" t="s">
        <v>734</v>
      </c>
      <c r="AX5" s="793"/>
      <c r="AY5" s="793"/>
      <c r="AZ5" s="793"/>
      <c r="BA5" s="794" t="s">
        <v>439</v>
      </c>
    </row>
    <row r="6" spans="1:53" s="3" customFormat="1" ht="15.75" thickBot="1">
      <c r="A6" s="797"/>
      <c r="B6" s="799"/>
      <c r="C6" s="801"/>
      <c r="D6" s="347">
        <v>1</v>
      </c>
      <c r="E6" s="346">
        <v>2</v>
      </c>
      <c r="F6" s="346">
        <v>3</v>
      </c>
      <c r="G6" s="346">
        <v>4</v>
      </c>
      <c r="H6" s="795"/>
      <c r="I6" s="347">
        <v>1</v>
      </c>
      <c r="J6" s="346">
        <v>2</v>
      </c>
      <c r="K6" s="346">
        <v>3</v>
      </c>
      <c r="L6" s="346">
        <v>4</v>
      </c>
      <c r="M6" s="795"/>
      <c r="N6" s="347">
        <v>1</v>
      </c>
      <c r="O6" s="346">
        <v>2</v>
      </c>
      <c r="P6" s="346">
        <v>3</v>
      </c>
      <c r="Q6" s="346">
        <v>4</v>
      </c>
      <c r="R6" s="795"/>
      <c r="S6" s="347">
        <v>1</v>
      </c>
      <c r="T6" s="346">
        <v>2</v>
      </c>
      <c r="U6" s="346">
        <v>3</v>
      </c>
      <c r="V6" s="346">
        <v>4</v>
      </c>
      <c r="W6" s="795"/>
      <c r="X6" s="347">
        <v>1</v>
      </c>
      <c r="Y6" s="346">
        <v>2</v>
      </c>
      <c r="Z6" s="346">
        <v>3</v>
      </c>
      <c r="AA6" s="346">
        <v>4</v>
      </c>
      <c r="AB6" s="795"/>
      <c r="AC6" s="347">
        <v>1</v>
      </c>
      <c r="AD6" s="346">
        <v>2</v>
      </c>
      <c r="AE6" s="346">
        <v>3</v>
      </c>
      <c r="AF6" s="346">
        <v>4</v>
      </c>
      <c r="AG6" s="795"/>
      <c r="AH6" s="347">
        <v>1</v>
      </c>
      <c r="AI6" s="346">
        <v>2</v>
      </c>
      <c r="AJ6" s="346">
        <v>3</v>
      </c>
      <c r="AK6" s="346">
        <v>4</v>
      </c>
      <c r="AL6" s="795"/>
      <c r="AM6" s="347">
        <v>1</v>
      </c>
      <c r="AN6" s="346">
        <v>2</v>
      </c>
      <c r="AO6" s="346">
        <v>3</v>
      </c>
      <c r="AP6" s="346">
        <v>4</v>
      </c>
      <c r="AQ6" s="795"/>
      <c r="AR6" s="347">
        <v>1</v>
      </c>
      <c r="AS6" s="346">
        <v>2</v>
      </c>
      <c r="AT6" s="346">
        <v>3</v>
      </c>
      <c r="AU6" s="346">
        <v>4</v>
      </c>
      <c r="AV6" s="795"/>
      <c r="AW6" s="347">
        <v>1</v>
      </c>
      <c r="AX6" s="346">
        <v>2</v>
      </c>
      <c r="AY6" s="346">
        <v>3</v>
      </c>
      <c r="AZ6" s="346">
        <v>4</v>
      </c>
      <c r="BA6" s="795"/>
    </row>
    <row r="7" spans="1:53" s="1" customFormat="1">
      <c r="A7" s="317" t="s">
        <v>10</v>
      </c>
      <c r="B7" s="189" t="s">
        <v>8</v>
      </c>
      <c r="C7" s="324" t="s">
        <v>9</v>
      </c>
      <c r="D7" s="7">
        <v>166.37201754157388</v>
      </c>
      <c r="E7" s="8">
        <v>159.71323112796571</v>
      </c>
      <c r="F7" s="8">
        <v>157.74328889838162</v>
      </c>
      <c r="G7" s="8">
        <v>158.19846140686354</v>
      </c>
      <c r="H7" s="351">
        <v>642.02699897478476</v>
      </c>
      <c r="I7" s="7">
        <v>168.80440206406081</v>
      </c>
      <c r="J7" s="8">
        <v>167.23738295170634</v>
      </c>
      <c r="K7" s="8">
        <v>165.65515853819795</v>
      </c>
      <c r="L7" s="8">
        <v>169.6000914081342</v>
      </c>
      <c r="M7" s="351">
        <v>671.29703496209925</v>
      </c>
      <c r="N7" s="7">
        <v>173.33932551969247</v>
      </c>
      <c r="O7" s="8">
        <v>173.35006456237281</v>
      </c>
      <c r="P7" s="8">
        <v>178.59658097981003</v>
      </c>
      <c r="Q7" s="8">
        <v>185.42887725612098</v>
      </c>
      <c r="R7" s="351">
        <v>710.71484831799626</v>
      </c>
      <c r="S7" s="7">
        <v>210.26479671793263</v>
      </c>
      <c r="T7" s="8">
        <v>221.75960291822645</v>
      </c>
      <c r="U7" s="8">
        <v>227.6742586070911</v>
      </c>
      <c r="V7" s="8">
        <v>229.13479715163854</v>
      </c>
      <c r="W7" s="351">
        <v>888.83345539488869</v>
      </c>
      <c r="X7" s="7">
        <v>244.58918000466318</v>
      </c>
      <c r="Y7" s="8">
        <v>243.21957806646134</v>
      </c>
      <c r="Z7" s="8">
        <v>237.16883169611938</v>
      </c>
      <c r="AA7" s="8">
        <v>232.66191786942048</v>
      </c>
      <c r="AB7" s="351">
        <v>957.63950763666435</v>
      </c>
      <c r="AC7" s="7">
        <v>260.46469264504304</v>
      </c>
      <c r="AD7" s="8">
        <v>260.08178768611879</v>
      </c>
      <c r="AE7" s="8">
        <v>260.0510692067412</v>
      </c>
      <c r="AF7" s="8">
        <v>263.14468359641933</v>
      </c>
      <c r="AG7" s="351">
        <v>1043.7422331343223</v>
      </c>
      <c r="AH7" s="7">
        <v>306.24731707218439</v>
      </c>
      <c r="AI7" s="8">
        <v>315.41806037948049</v>
      </c>
      <c r="AJ7" s="8">
        <v>321.26727743613986</v>
      </c>
      <c r="AK7" s="8">
        <v>316.09725861414705</v>
      </c>
      <c r="AL7" s="351">
        <v>1259.0299135019518</v>
      </c>
      <c r="AM7" s="7">
        <v>369.45711916328145</v>
      </c>
      <c r="AN7" s="8">
        <v>372.53901746504476</v>
      </c>
      <c r="AO7" s="8">
        <v>352.38655769504157</v>
      </c>
      <c r="AP7" s="8">
        <v>362.13623567663228</v>
      </c>
      <c r="AQ7" s="351">
        <v>1456.5189300000002</v>
      </c>
      <c r="AR7" s="7">
        <v>391.11684335075483</v>
      </c>
      <c r="AS7" s="8">
        <v>383.16915427484025</v>
      </c>
      <c r="AT7" s="8">
        <v>361.11163003143378</v>
      </c>
      <c r="AU7" s="8">
        <v>363.91526908828087</v>
      </c>
      <c r="AV7" s="351">
        <v>1499.3128967453097</v>
      </c>
      <c r="AW7" s="7">
        <v>393.51156455798508</v>
      </c>
      <c r="AX7" s="8">
        <v>389.84118823739294</v>
      </c>
      <c r="AY7" s="8"/>
      <c r="AZ7" s="8"/>
      <c r="BA7" s="351">
        <f t="shared" ref="BA7:BA25" si="0">SUM(AW7:AZ7)</f>
        <v>783.35275279537802</v>
      </c>
    </row>
    <row r="8" spans="1:53" s="1" customFormat="1">
      <c r="A8" s="317" t="s">
        <v>14</v>
      </c>
      <c r="B8" s="189" t="s">
        <v>12</v>
      </c>
      <c r="C8" s="324" t="s">
        <v>13</v>
      </c>
      <c r="D8" s="7">
        <v>66115.63545415843</v>
      </c>
      <c r="E8" s="8">
        <v>68178.594354101122</v>
      </c>
      <c r="F8" s="8">
        <v>69888.528610223148</v>
      </c>
      <c r="G8" s="8">
        <v>66091.927756462304</v>
      </c>
      <c r="H8" s="351">
        <v>270274.68617494497</v>
      </c>
      <c r="I8" s="7">
        <v>69713.748054516822</v>
      </c>
      <c r="J8" s="8">
        <v>68797.151653159701</v>
      </c>
      <c r="K8" s="8">
        <v>68911.804832370224</v>
      </c>
      <c r="L8" s="8">
        <v>65981.471328310276</v>
      </c>
      <c r="M8" s="351">
        <v>273404.17586835701</v>
      </c>
      <c r="N8" s="7">
        <v>70051.709262609118</v>
      </c>
      <c r="O8" s="8">
        <v>68461.367362332923</v>
      </c>
      <c r="P8" s="8">
        <v>69555.176559004743</v>
      </c>
      <c r="Q8" s="8">
        <v>65247.392588770148</v>
      </c>
      <c r="R8" s="351">
        <v>273315.64577271696</v>
      </c>
      <c r="S8" s="7">
        <v>69308.866690327297</v>
      </c>
      <c r="T8" s="8">
        <v>67321.128593789515</v>
      </c>
      <c r="U8" s="8">
        <v>68292.761884414562</v>
      </c>
      <c r="V8" s="8">
        <v>66529.48938246489</v>
      </c>
      <c r="W8" s="351">
        <v>271452.24655099626</v>
      </c>
      <c r="X8" s="7">
        <v>67287.654872398693</v>
      </c>
      <c r="Y8" s="8">
        <v>68087.858389704939</v>
      </c>
      <c r="Z8" s="8">
        <v>67481.843639509709</v>
      </c>
      <c r="AA8" s="8">
        <v>66485.266032664775</v>
      </c>
      <c r="AB8" s="351">
        <v>269342.6229342781</v>
      </c>
      <c r="AC8" s="7">
        <v>65926.209764054671</v>
      </c>
      <c r="AD8" s="8">
        <v>67602.590149098804</v>
      </c>
      <c r="AE8" s="8">
        <v>69119.922971087595</v>
      </c>
      <c r="AF8" s="8">
        <v>64412.461567689759</v>
      </c>
      <c r="AG8" s="351">
        <v>267061.18445193081</v>
      </c>
      <c r="AH8" s="7">
        <v>63855.237774972076</v>
      </c>
      <c r="AI8" s="8">
        <v>65861.864724868472</v>
      </c>
      <c r="AJ8" s="8">
        <v>66647.954959605951</v>
      </c>
      <c r="AK8" s="8">
        <v>64648.765510030018</v>
      </c>
      <c r="AL8" s="351">
        <v>261013.82296947652</v>
      </c>
      <c r="AM8" s="7">
        <v>63803.740875432886</v>
      </c>
      <c r="AN8" s="8">
        <v>64573.498653906427</v>
      </c>
      <c r="AO8" s="8">
        <v>67222.371949841749</v>
      </c>
      <c r="AP8" s="8">
        <v>64598.063089579009</v>
      </c>
      <c r="AQ8" s="351">
        <v>260197.67456876003</v>
      </c>
      <c r="AR8" s="7">
        <v>64178.480308563609</v>
      </c>
      <c r="AS8" s="8">
        <v>63448.516691718578</v>
      </c>
      <c r="AT8" s="8">
        <v>65382.49334703503</v>
      </c>
      <c r="AU8" s="8">
        <v>62399.014245643964</v>
      </c>
      <c r="AV8" s="351">
        <v>255408.50459296117</v>
      </c>
      <c r="AW8" s="7">
        <v>64178.214592738492</v>
      </c>
      <c r="AX8" s="8">
        <v>62600.437788392279</v>
      </c>
      <c r="AY8" s="8"/>
      <c r="AZ8" s="8"/>
      <c r="BA8" s="351">
        <f t="shared" si="0"/>
        <v>126778.65238113077</v>
      </c>
    </row>
    <row r="9" spans="1:53" s="1" customFormat="1">
      <c r="A9" s="9" t="s">
        <v>18</v>
      </c>
      <c r="B9" s="190" t="s">
        <v>16</v>
      </c>
      <c r="C9" s="325" t="s">
        <v>17</v>
      </c>
      <c r="D9" s="10">
        <v>10068.869477092221</v>
      </c>
      <c r="E9" s="11">
        <v>11036.204491825991</v>
      </c>
      <c r="F9" s="11">
        <v>10797.142058482879</v>
      </c>
      <c r="G9" s="11">
        <v>10074.111061502163</v>
      </c>
      <c r="H9" s="351">
        <v>41976.32708890325</v>
      </c>
      <c r="I9" s="10">
        <v>10353.077886011326</v>
      </c>
      <c r="J9" s="11">
        <v>11263.355700524458</v>
      </c>
      <c r="K9" s="11">
        <v>11268.506189526744</v>
      </c>
      <c r="L9" s="11">
        <v>11151.957908464166</v>
      </c>
      <c r="M9" s="351">
        <v>44036.897684526688</v>
      </c>
      <c r="N9" s="10">
        <v>11311.117640033202</v>
      </c>
      <c r="O9" s="11">
        <v>11925.266479032536</v>
      </c>
      <c r="P9" s="11">
        <v>11590.596554063908</v>
      </c>
      <c r="Q9" s="11">
        <v>11489.61954677068</v>
      </c>
      <c r="R9" s="351">
        <v>46316.600219900312</v>
      </c>
      <c r="S9" s="10">
        <v>11397.124917177351</v>
      </c>
      <c r="T9" s="11">
        <v>12281.461862200424</v>
      </c>
      <c r="U9" s="11">
        <v>12353.16325660099</v>
      </c>
      <c r="V9" s="11">
        <v>12331.209314455906</v>
      </c>
      <c r="W9" s="351">
        <v>48362.959350434663</v>
      </c>
      <c r="X9" s="10">
        <v>11720.852660393974</v>
      </c>
      <c r="Y9" s="11">
        <v>13068.789629434747</v>
      </c>
      <c r="Z9" s="11">
        <v>13476.366145823677</v>
      </c>
      <c r="AA9" s="11">
        <v>13157.090914038812</v>
      </c>
      <c r="AB9" s="351">
        <v>51423.099349691205</v>
      </c>
      <c r="AC9" s="10">
        <v>12465.232033512446</v>
      </c>
      <c r="AD9" s="11">
        <v>12758.676787009241</v>
      </c>
      <c r="AE9" s="11">
        <v>13451.478981228305</v>
      </c>
      <c r="AF9" s="11">
        <v>13251.377220251676</v>
      </c>
      <c r="AG9" s="351">
        <v>51926.765022001673</v>
      </c>
      <c r="AH9" s="10">
        <v>11173.827518813552</v>
      </c>
      <c r="AI9" s="11">
        <v>11938.003487771353</v>
      </c>
      <c r="AJ9" s="11">
        <v>14175.114579179743</v>
      </c>
      <c r="AK9" s="11">
        <v>14212.124037130368</v>
      </c>
      <c r="AL9" s="351">
        <v>51499.069622895026</v>
      </c>
      <c r="AM9" s="10">
        <v>13015.892467329835</v>
      </c>
      <c r="AN9" s="11">
        <v>14101.274562810317</v>
      </c>
      <c r="AO9" s="11">
        <v>13929.711061064572</v>
      </c>
      <c r="AP9" s="11">
        <v>13924.683081878477</v>
      </c>
      <c r="AQ9" s="351">
        <v>54971.561173083202</v>
      </c>
      <c r="AR9" s="10">
        <v>12893.311292515838</v>
      </c>
      <c r="AS9" s="11">
        <v>13177.366189124694</v>
      </c>
      <c r="AT9" s="11">
        <v>14214.263295710805</v>
      </c>
      <c r="AU9" s="11">
        <v>13781.140781862621</v>
      </c>
      <c r="AV9" s="351">
        <v>54066.081559213955</v>
      </c>
      <c r="AW9" s="10">
        <v>12663.569809561506</v>
      </c>
      <c r="AX9" s="11">
        <v>11685.106183703134</v>
      </c>
      <c r="AY9" s="11"/>
      <c r="AZ9" s="11"/>
      <c r="BA9" s="351">
        <f t="shared" si="0"/>
        <v>24348.675993264638</v>
      </c>
    </row>
    <row r="10" spans="1:53" s="1" customFormat="1" ht="45">
      <c r="A10" s="9" t="s">
        <v>88</v>
      </c>
      <c r="B10" s="190" t="s">
        <v>20</v>
      </c>
      <c r="C10" s="325" t="s">
        <v>21</v>
      </c>
      <c r="D10" s="10">
        <v>470.41402513857781</v>
      </c>
      <c r="E10" s="11">
        <v>702.38428078670643</v>
      </c>
      <c r="F10" s="11">
        <v>819.72035225442585</v>
      </c>
      <c r="G10" s="11">
        <v>663.83469056190847</v>
      </c>
      <c r="H10" s="351">
        <v>2656.3533487416184</v>
      </c>
      <c r="I10" s="10">
        <v>638.45991729363618</v>
      </c>
      <c r="J10" s="11">
        <v>1032.679158593698</v>
      </c>
      <c r="K10" s="11">
        <v>1216.1545681188809</v>
      </c>
      <c r="L10" s="11">
        <v>946.76885040626382</v>
      </c>
      <c r="M10" s="351">
        <v>3834.0624944124793</v>
      </c>
      <c r="N10" s="10">
        <v>850.89620435019776</v>
      </c>
      <c r="O10" s="11">
        <v>1153.1541548606133</v>
      </c>
      <c r="P10" s="11">
        <v>1373.4101419131928</v>
      </c>
      <c r="Q10" s="11">
        <v>1062.3763714597728</v>
      </c>
      <c r="R10" s="351">
        <v>4439.8368725837772</v>
      </c>
      <c r="S10" s="10">
        <v>944.03555584758851</v>
      </c>
      <c r="T10" s="11">
        <v>1346.7023190522161</v>
      </c>
      <c r="U10" s="11">
        <v>1579.0844482712012</v>
      </c>
      <c r="V10" s="11">
        <v>1233.5080694320293</v>
      </c>
      <c r="W10" s="351">
        <v>5103.3303926030349</v>
      </c>
      <c r="X10" s="10">
        <v>1041.4006573121906</v>
      </c>
      <c r="Y10" s="11">
        <v>1422.3074788800184</v>
      </c>
      <c r="Z10" s="11">
        <v>1681.7426735642387</v>
      </c>
      <c r="AA10" s="11">
        <v>1326.1269677646187</v>
      </c>
      <c r="AB10" s="351">
        <v>5471.5777775210663</v>
      </c>
      <c r="AC10" s="10">
        <v>1105.7088344473275</v>
      </c>
      <c r="AD10" s="11">
        <v>1491.7658802968324</v>
      </c>
      <c r="AE10" s="11">
        <v>1745.2614054014125</v>
      </c>
      <c r="AF10" s="11">
        <v>1353.9451845521162</v>
      </c>
      <c r="AG10" s="351">
        <v>5696.6813046976886</v>
      </c>
      <c r="AH10" s="10">
        <v>1159.1643011409906</v>
      </c>
      <c r="AI10" s="11">
        <v>1552.5850623275458</v>
      </c>
      <c r="AJ10" s="11">
        <v>1706.6966297759989</v>
      </c>
      <c r="AK10" s="11">
        <v>1328.6876274725623</v>
      </c>
      <c r="AL10" s="351">
        <v>5747.1336207170971</v>
      </c>
      <c r="AM10" s="10">
        <v>1134.294319972123</v>
      </c>
      <c r="AN10" s="11">
        <v>1327.0771177117385</v>
      </c>
      <c r="AO10" s="11">
        <v>1535.1221556827945</v>
      </c>
      <c r="AP10" s="11">
        <v>1183.8712663565004</v>
      </c>
      <c r="AQ10" s="351">
        <v>5180.3648597231568</v>
      </c>
      <c r="AR10" s="10">
        <v>1142.3562951577985</v>
      </c>
      <c r="AS10" s="11">
        <v>1708.6719863993337</v>
      </c>
      <c r="AT10" s="11">
        <v>2067.2244364088456</v>
      </c>
      <c r="AU10" s="11">
        <v>1661.2467571766144</v>
      </c>
      <c r="AV10" s="351">
        <v>6579.499475142592</v>
      </c>
      <c r="AW10" s="10">
        <v>1437.3514505717471</v>
      </c>
      <c r="AX10" s="11">
        <v>1746.6986639766201</v>
      </c>
      <c r="AY10" s="11"/>
      <c r="AZ10" s="11"/>
      <c r="BA10" s="351">
        <f t="shared" si="0"/>
        <v>3184.0501145483672</v>
      </c>
    </row>
    <row r="11" spans="1:53" s="1" customFormat="1">
      <c r="A11" s="9" t="s">
        <v>24</v>
      </c>
      <c r="B11" s="190" t="s">
        <v>22</v>
      </c>
      <c r="C11" s="325" t="s">
        <v>23</v>
      </c>
      <c r="D11" s="10">
        <v>8133.5837209284637</v>
      </c>
      <c r="E11" s="11">
        <v>7786.5888041965409</v>
      </c>
      <c r="F11" s="11">
        <v>7991.5491655359956</v>
      </c>
      <c r="G11" s="11">
        <v>8089.2845765953425</v>
      </c>
      <c r="H11" s="351">
        <v>32001.006267256344</v>
      </c>
      <c r="I11" s="10">
        <v>8760.7767450596293</v>
      </c>
      <c r="J11" s="11">
        <v>8497.8157141141073</v>
      </c>
      <c r="K11" s="11">
        <v>8696.2199260484085</v>
      </c>
      <c r="L11" s="11">
        <v>8868.5617294336789</v>
      </c>
      <c r="M11" s="351">
        <v>34823.374114655824</v>
      </c>
      <c r="N11" s="10">
        <v>10441.891022087624</v>
      </c>
      <c r="O11" s="11">
        <v>10197.900975666482</v>
      </c>
      <c r="P11" s="11">
        <v>10504.469682812605</v>
      </c>
      <c r="Q11" s="11">
        <v>11050.320386002832</v>
      </c>
      <c r="R11" s="351">
        <v>42194.582066569543</v>
      </c>
      <c r="S11" s="10">
        <v>13252.822688411727</v>
      </c>
      <c r="T11" s="11">
        <v>12279.284345174967</v>
      </c>
      <c r="U11" s="11">
        <v>12987.451669299506</v>
      </c>
      <c r="V11" s="11">
        <v>13320.680858014173</v>
      </c>
      <c r="W11" s="351">
        <v>51840.239560900372</v>
      </c>
      <c r="X11" s="10">
        <v>15196.995358460203</v>
      </c>
      <c r="Y11" s="11">
        <v>14459.304278029353</v>
      </c>
      <c r="Z11" s="11">
        <v>15945.784452070042</v>
      </c>
      <c r="AA11" s="11">
        <v>16820.599627976128</v>
      </c>
      <c r="AB11" s="351">
        <v>62422.683716535728</v>
      </c>
      <c r="AC11" s="10">
        <v>19609.390791491831</v>
      </c>
      <c r="AD11" s="11">
        <v>19161.419575929838</v>
      </c>
      <c r="AE11" s="11">
        <v>20786.171757908087</v>
      </c>
      <c r="AF11" s="11">
        <v>20635.851682682929</v>
      </c>
      <c r="AG11" s="351">
        <v>80192.833808012685</v>
      </c>
      <c r="AH11" s="10">
        <v>21684.648143369915</v>
      </c>
      <c r="AI11" s="11">
        <v>19453.40137564304</v>
      </c>
      <c r="AJ11" s="11">
        <v>20166.811908809239</v>
      </c>
      <c r="AK11" s="11">
        <v>20355.656831560074</v>
      </c>
      <c r="AL11" s="351">
        <v>81660.518259382268</v>
      </c>
      <c r="AM11" s="10">
        <v>21044.73654667892</v>
      </c>
      <c r="AN11" s="11">
        <v>20084.118656651521</v>
      </c>
      <c r="AO11" s="11">
        <v>20584.322068430731</v>
      </c>
      <c r="AP11" s="11">
        <v>20886.817177868135</v>
      </c>
      <c r="AQ11" s="351">
        <v>82599.994449629303</v>
      </c>
      <c r="AR11" s="10">
        <v>20968.947657521287</v>
      </c>
      <c r="AS11" s="11">
        <v>19622.261903166342</v>
      </c>
      <c r="AT11" s="11">
        <v>20110.076394877204</v>
      </c>
      <c r="AU11" s="11">
        <v>20513.744735056014</v>
      </c>
      <c r="AV11" s="351">
        <v>81215.030690620843</v>
      </c>
      <c r="AW11" s="10">
        <v>20328.097327803811</v>
      </c>
      <c r="AX11" s="11">
        <v>18783.962666650525</v>
      </c>
      <c r="AY11" s="11"/>
      <c r="AZ11" s="11"/>
      <c r="BA11" s="351">
        <f t="shared" si="0"/>
        <v>39112.059994454336</v>
      </c>
    </row>
    <row r="12" spans="1:53" s="1" customFormat="1" ht="30">
      <c r="A12" s="9" t="s">
        <v>28</v>
      </c>
      <c r="B12" s="190" t="s">
        <v>26</v>
      </c>
      <c r="C12" s="325" t="s">
        <v>27</v>
      </c>
      <c r="D12" s="10">
        <v>8215.9373880891671</v>
      </c>
      <c r="E12" s="11">
        <v>9074.9788838058776</v>
      </c>
      <c r="F12" s="11">
        <v>10430.765699068748</v>
      </c>
      <c r="G12" s="11">
        <v>10299.838901812538</v>
      </c>
      <c r="H12" s="351">
        <v>38021.520872776331</v>
      </c>
      <c r="I12" s="10">
        <v>8607.858050104398</v>
      </c>
      <c r="J12" s="11">
        <v>9589.8140927783661</v>
      </c>
      <c r="K12" s="11">
        <v>11435.244927302971</v>
      </c>
      <c r="L12" s="11">
        <v>11304.346274334675</v>
      </c>
      <c r="M12" s="351">
        <v>40937.263344520412</v>
      </c>
      <c r="N12" s="10">
        <v>9939.0732837107207</v>
      </c>
      <c r="O12" s="11">
        <v>10695.480518231565</v>
      </c>
      <c r="P12" s="11">
        <v>12824.042981780218</v>
      </c>
      <c r="Q12" s="11">
        <v>13546.618919248231</v>
      </c>
      <c r="R12" s="351">
        <v>47005.21570297073</v>
      </c>
      <c r="S12" s="10">
        <v>11937.487774605386</v>
      </c>
      <c r="T12" s="11">
        <v>11523.08304128455</v>
      </c>
      <c r="U12" s="11">
        <v>14170.728067167605</v>
      </c>
      <c r="V12" s="11">
        <v>14869.096333449526</v>
      </c>
      <c r="W12" s="351">
        <v>52500.395216507066</v>
      </c>
      <c r="X12" s="10">
        <v>13051.395937925194</v>
      </c>
      <c r="Y12" s="11">
        <v>12807.539208248181</v>
      </c>
      <c r="Z12" s="11">
        <v>14766.945428792238</v>
      </c>
      <c r="AA12" s="11">
        <v>15162.514980289016</v>
      </c>
      <c r="AB12" s="351">
        <v>55788.395555254632</v>
      </c>
      <c r="AC12" s="10">
        <v>12063.724333578906</v>
      </c>
      <c r="AD12" s="11">
        <v>11307.317732869145</v>
      </c>
      <c r="AE12" s="11">
        <v>12852.135979138005</v>
      </c>
      <c r="AF12" s="11">
        <v>13573.888062956265</v>
      </c>
      <c r="AG12" s="351">
        <v>49797.06610854232</v>
      </c>
      <c r="AH12" s="10">
        <v>11396.698547296597</v>
      </c>
      <c r="AI12" s="11">
        <v>11320.315843193774</v>
      </c>
      <c r="AJ12" s="11">
        <v>12687.515829895494</v>
      </c>
      <c r="AK12" s="11">
        <v>13605.050207085535</v>
      </c>
      <c r="AL12" s="351">
        <v>49009.580427471403</v>
      </c>
      <c r="AM12" s="10">
        <v>11519.510860380709</v>
      </c>
      <c r="AN12" s="11">
        <v>11363.819589108503</v>
      </c>
      <c r="AO12" s="11">
        <v>13132.836768765119</v>
      </c>
      <c r="AP12" s="11">
        <v>13777.42769639542</v>
      </c>
      <c r="AQ12" s="351">
        <v>49793.594914649751</v>
      </c>
      <c r="AR12" s="10">
        <v>11524.457452432482</v>
      </c>
      <c r="AS12" s="11">
        <v>11217.72060897837</v>
      </c>
      <c r="AT12" s="11">
        <v>13109.923347091282</v>
      </c>
      <c r="AU12" s="11">
        <v>13777.503281887683</v>
      </c>
      <c r="AV12" s="351">
        <v>49629.60469038981</v>
      </c>
      <c r="AW12" s="10">
        <v>11012.519298887506</v>
      </c>
      <c r="AX12" s="11">
        <v>7808.3120775070629</v>
      </c>
      <c r="AY12" s="11"/>
      <c r="AZ12" s="11"/>
      <c r="BA12" s="351">
        <f t="shared" si="0"/>
        <v>18820.83137639457</v>
      </c>
    </row>
    <row r="13" spans="1:53" s="1" customFormat="1">
      <c r="A13" s="9" t="s">
        <v>32</v>
      </c>
      <c r="B13" s="190" t="s">
        <v>30</v>
      </c>
      <c r="C13" s="325" t="s">
        <v>31</v>
      </c>
      <c r="D13" s="10">
        <v>4966.7864372851363</v>
      </c>
      <c r="E13" s="11">
        <v>4174.0567771837486</v>
      </c>
      <c r="F13" s="11">
        <v>4781.6085553857092</v>
      </c>
      <c r="G13" s="11">
        <v>4647.5517237218655</v>
      </c>
      <c r="H13" s="351">
        <v>18570.003493576456</v>
      </c>
      <c r="I13" s="10">
        <v>5193.5903315303112</v>
      </c>
      <c r="J13" s="11">
        <v>4326.0720697761535</v>
      </c>
      <c r="K13" s="11">
        <v>4759.7759978388967</v>
      </c>
      <c r="L13" s="11">
        <v>5071.5968684811678</v>
      </c>
      <c r="M13" s="351">
        <v>19351.035267626528</v>
      </c>
      <c r="N13" s="10">
        <v>5248.2405595991568</v>
      </c>
      <c r="O13" s="11">
        <v>4631.2415058883998</v>
      </c>
      <c r="P13" s="11">
        <v>4980.8402738677569</v>
      </c>
      <c r="Q13" s="11">
        <v>4895.9363838627214</v>
      </c>
      <c r="R13" s="351">
        <v>19756.258723218034</v>
      </c>
      <c r="S13" s="10">
        <v>5642.2419160853178</v>
      </c>
      <c r="T13" s="11">
        <v>5050.2115715129303</v>
      </c>
      <c r="U13" s="11">
        <v>5292.9324793628166</v>
      </c>
      <c r="V13" s="11">
        <v>5355.5264428541968</v>
      </c>
      <c r="W13" s="351">
        <v>21340.912409815261</v>
      </c>
      <c r="X13" s="10">
        <v>5563.808368648889</v>
      </c>
      <c r="Y13" s="11">
        <v>5360.6375645922053</v>
      </c>
      <c r="Z13" s="11">
        <v>5577.7898159992319</v>
      </c>
      <c r="AA13" s="11">
        <v>5652.5469980124444</v>
      </c>
      <c r="AB13" s="351">
        <v>22154.782747252772</v>
      </c>
      <c r="AC13" s="10">
        <v>6111.5301144799632</v>
      </c>
      <c r="AD13" s="11">
        <v>6068.1242438590607</v>
      </c>
      <c r="AE13" s="11">
        <v>6058.245227649596</v>
      </c>
      <c r="AF13" s="11">
        <v>6082.4925179463371</v>
      </c>
      <c r="AG13" s="351">
        <v>24320.392103934959</v>
      </c>
      <c r="AH13" s="10">
        <v>6304.5110385197622</v>
      </c>
      <c r="AI13" s="11">
        <v>5881.3979887414371</v>
      </c>
      <c r="AJ13" s="11">
        <v>5937.8130046009919</v>
      </c>
      <c r="AK13" s="11">
        <v>6019.5762097852976</v>
      </c>
      <c r="AL13" s="351">
        <v>24143.298241647488</v>
      </c>
      <c r="AM13" s="10">
        <v>6552.1112734726603</v>
      </c>
      <c r="AN13" s="11">
        <v>6309.9180580572074</v>
      </c>
      <c r="AO13" s="11">
        <v>6723.8763955124214</v>
      </c>
      <c r="AP13" s="11">
        <v>6416.1222615509059</v>
      </c>
      <c r="AQ13" s="351">
        <v>26002.027988593196</v>
      </c>
      <c r="AR13" s="10">
        <v>7119.7651950894024</v>
      </c>
      <c r="AS13" s="11">
        <v>7010.8594033966519</v>
      </c>
      <c r="AT13" s="11">
        <v>7172.6431657015282</v>
      </c>
      <c r="AU13" s="11">
        <v>7085.0976633407181</v>
      </c>
      <c r="AV13" s="351">
        <v>28388.365427528301</v>
      </c>
      <c r="AW13" s="10">
        <v>7401.0832471963649</v>
      </c>
      <c r="AX13" s="11">
        <v>4240.6572674345907</v>
      </c>
      <c r="AY13" s="11"/>
      <c r="AZ13" s="11"/>
      <c r="BA13" s="351">
        <f t="shared" si="0"/>
        <v>11641.740514630956</v>
      </c>
    </row>
    <row r="14" spans="1:53" s="1" customFormat="1">
      <c r="A14" s="9" t="s">
        <v>36</v>
      </c>
      <c r="B14" s="190" t="s">
        <v>34</v>
      </c>
      <c r="C14" s="325" t="s">
        <v>35</v>
      </c>
      <c r="D14" s="10">
        <v>782.56262897881402</v>
      </c>
      <c r="E14" s="11">
        <v>800.02742327504188</v>
      </c>
      <c r="F14" s="11">
        <v>853.00363908459985</v>
      </c>
      <c r="G14" s="11">
        <v>991.19670119315822</v>
      </c>
      <c r="H14" s="351">
        <v>3426.7903925316141</v>
      </c>
      <c r="I14" s="10">
        <v>895.20856381415138</v>
      </c>
      <c r="J14" s="11">
        <v>981.18568574781136</v>
      </c>
      <c r="K14" s="11">
        <v>976.45850704208817</v>
      </c>
      <c r="L14" s="11">
        <v>1047.7898743549308</v>
      </c>
      <c r="M14" s="351">
        <v>3900.6426309589815</v>
      </c>
      <c r="N14" s="10">
        <v>1059.739067270988</v>
      </c>
      <c r="O14" s="11">
        <v>1135.3084717214995</v>
      </c>
      <c r="P14" s="11">
        <v>1190.8170254162046</v>
      </c>
      <c r="Q14" s="11">
        <v>1246.2341017409672</v>
      </c>
      <c r="R14" s="351">
        <v>4632.098666149659</v>
      </c>
      <c r="S14" s="10">
        <v>1324.8376976873426</v>
      </c>
      <c r="T14" s="11">
        <v>1298.6652979329397</v>
      </c>
      <c r="U14" s="11">
        <v>1397.2045176274353</v>
      </c>
      <c r="V14" s="11">
        <v>1365.8633444590496</v>
      </c>
      <c r="W14" s="351">
        <v>5386.5708577067671</v>
      </c>
      <c r="X14" s="10">
        <v>1283.7914417437978</v>
      </c>
      <c r="Y14" s="11">
        <v>1269.9416245010148</v>
      </c>
      <c r="Z14" s="11">
        <v>1306.2791621484478</v>
      </c>
      <c r="AA14" s="11">
        <v>1316.200310870453</v>
      </c>
      <c r="AB14" s="351">
        <v>5176.2125392637136</v>
      </c>
      <c r="AC14" s="10">
        <v>1201.504017237105</v>
      </c>
      <c r="AD14" s="11">
        <v>1201.8618461390333</v>
      </c>
      <c r="AE14" s="11">
        <v>1298.3447021725901</v>
      </c>
      <c r="AF14" s="11">
        <v>1349.6191830384294</v>
      </c>
      <c r="AG14" s="351">
        <v>5051.3297485871581</v>
      </c>
      <c r="AH14" s="10">
        <v>1232.0725491935996</v>
      </c>
      <c r="AI14" s="11">
        <v>1320.2253309551343</v>
      </c>
      <c r="AJ14" s="11">
        <v>1307.7129838738822</v>
      </c>
      <c r="AK14" s="11">
        <v>1354.7849153534064</v>
      </c>
      <c r="AL14" s="351">
        <v>5214.7957793760224</v>
      </c>
      <c r="AM14" s="10">
        <v>1233.1024646559849</v>
      </c>
      <c r="AN14" s="11">
        <v>1323.283131855811</v>
      </c>
      <c r="AO14" s="11">
        <v>1412.0582059346916</v>
      </c>
      <c r="AP14" s="11">
        <v>1440.40972093863</v>
      </c>
      <c r="AQ14" s="351">
        <v>5408.853523385118</v>
      </c>
      <c r="AR14" s="10">
        <v>1322.5271348462225</v>
      </c>
      <c r="AS14" s="11">
        <v>1428.4659891226465</v>
      </c>
      <c r="AT14" s="11">
        <v>1551.96876027393</v>
      </c>
      <c r="AU14" s="11">
        <v>1619.0775196322038</v>
      </c>
      <c r="AV14" s="351">
        <v>5922.0394038750028</v>
      </c>
      <c r="AW14" s="10">
        <v>1236.3730674339417</v>
      </c>
      <c r="AX14" s="11">
        <v>875.94228587494536</v>
      </c>
      <c r="AY14" s="11"/>
      <c r="AZ14" s="11"/>
      <c r="BA14" s="351">
        <f t="shared" si="0"/>
        <v>2112.3153533088871</v>
      </c>
    </row>
    <row r="15" spans="1:53" s="1" customFormat="1">
      <c r="A15" s="9" t="s">
        <v>40</v>
      </c>
      <c r="B15" s="190" t="s">
        <v>38</v>
      </c>
      <c r="C15" s="325" t="s">
        <v>39</v>
      </c>
      <c r="D15" s="10">
        <v>1759.2994611480249</v>
      </c>
      <c r="E15" s="11">
        <v>1713.4962186889534</v>
      </c>
      <c r="F15" s="11">
        <v>1968.0011077130105</v>
      </c>
      <c r="G15" s="11">
        <v>1859.5831959845716</v>
      </c>
      <c r="H15" s="351">
        <v>7300.3799835345608</v>
      </c>
      <c r="I15" s="10">
        <v>1779.1709677574952</v>
      </c>
      <c r="J15" s="11">
        <v>1769.7794361648694</v>
      </c>
      <c r="K15" s="11">
        <v>2079.4962580746774</v>
      </c>
      <c r="L15" s="11">
        <v>1930.2794968522835</v>
      </c>
      <c r="M15" s="351">
        <v>7558.7261588493257</v>
      </c>
      <c r="N15" s="10">
        <v>1884.8839360354987</v>
      </c>
      <c r="O15" s="11">
        <v>1873.1491783324816</v>
      </c>
      <c r="P15" s="11">
        <v>2194.369114334696</v>
      </c>
      <c r="Q15" s="11">
        <v>2057.6392019031791</v>
      </c>
      <c r="R15" s="351">
        <v>8010.0414306058547</v>
      </c>
      <c r="S15" s="10">
        <v>2167.6653066532858</v>
      </c>
      <c r="T15" s="11">
        <v>2095.7185195093266</v>
      </c>
      <c r="U15" s="11">
        <v>2435.5918610131221</v>
      </c>
      <c r="V15" s="11">
        <v>2333.7768142272439</v>
      </c>
      <c r="W15" s="351">
        <v>9032.7525014029779</v>
      </c>
      <c r="X15" s="10">
        <v>2503.4509989481298</v>
      </c>
      <c r="Y15" s="11">
        <v>2386.5354641415861</v>
      </c>
      <c r="Z15" s="11">
        <v>2659.6700556143583</v>
      </c>
      <c r="AA15" s="11">
        <v>2466.0238925441236</v>
      </c>
      <c r="AB15" s="351">
        <v>10015.680411248199</v>
      </c>
      <c r="AC15" s="10">
        <v>2431.2665001406149</v>
      </c>
      <c r="AD15" s="11">
        <v>2308.6363354858922</v>
      </c>
      <c r="AE15" s="11">
        <v>2537.1105286310576</v>
      </c>
      <c r="AF15" s="11">
        <v>2408.6224127477462</v>
      </c>
      <c r="AG15" s="351">
        <v>9685.635777005311</v>
      </c>
      <c r="AH15" s="10">
        <v>2444.6833641667245</v>
      </c>
      <c r="AI15" s="11">
        <v>2301.4413843535726</v>
      </c>
      <c r="AJ15" s="11">
        <v>2380.2777877316853</v>
      </c>
      <c r="AK15" s="11">
        <v>2334.0868830345908</v>
      </c>
      <c r="AL15" s="351">
        <v>9460.4894192865722</v>
      </c>
      <c r="AM15" s="10">
        <v>2477.8409462501959</v>
      </c>
      <c r="AN15" s="11">
        <v>2218.6266527442081</v>
      </c>
      <c r="AO15" s="11">
        <v>2483.035580220765</v>
      </c>
      <c r="AP15" s="11">
        <v>2438.4509801750432</v>
      </c>
      <c r="AQ15" s="351">
        <v>9617.9541593902122</v>
      </c>
      <c r="AR15" s="10">
        <v>2490.8987963578638</v>
      </c>
      <c r="AS15" s="11">
        <v>2346.7065511015589</v>
      </c>
      <c r="AT15" s="11">
        <v>2558.0241874392877</v>
      </c>
      <c r="AU15" s="11">
        <v>2327.6609210695401</v>
      </c>
      <c r="AV15" s="351">
        <v>9723.2904559682502</v>
      </c>
      <c r="AW15" s="10">
        <v>2483.1244551220516</v>
      </c>
      <c r="AX15" s="11">
        <v>2302.4070887386547</v>
      </c>
      <c r="AY15" s="11"/>
      <c r="AZ15" s="11"/>
      <c r="BA15" s="351">
        <f t="shared" si="0"/>
        <v>4785.5315438607067</v>
      </c>
    </row>
    <row r="16" spans="1:53" s="1" customFormat="1">
      <c r="A16" s="9" t="s">
        <v>44</v>
      </c>
      <c r="B16" s="190" t="s">
        <v>42</v>
      </c>
      <c r="C16" s="325" t="s">
        <v>43</v>
      </c>
      <c r="D16" s="10">
        <v>6707.5691564432518</v>
      </c>
      <c r="E16" s="11">
        <v>6754.6690039115956</v>
      </c>
      <c r="F16" s="11">
        <v>6812.5038090406379</v>
      </c>
      <c r="G16" s="11">
        <v>6655.947749210346</v>
      </c>
      <c r="H16" s="351">
        <v>26930.68971860583</v>
      </c>
      <c r="I16" s="10">
        <v>7775.8661230878461</v>
      </c>
      <c r="J16" s="11">
        <v>7499.7091565389646</v>
      </c>
      <c r="K16" s="11">
        <v>7676.6845642265362</v>
      </c>
      <c r="L16" s="11">
        <v>7631.3572824703906</v>
      </c>
      <c r="M16" s="351">
        <v>30583.617126323737</v>
      </c>
      <c r="N16" s="10">
        <v>8257.6527847796333</v>
      </c>
      <c r="O16" s="11">
        <v>8955.9435654921126</v>
      </c>
      <c r="P16" s="11">
        <v>8809.2889147716651</v>
      </c>
      <c r="Q16" s="11">
        <v>9365.6767870302538</v>
      </c>
      <c r="R16" s="351">
        <v>35388.56205207367</v>
      </c>
      <c r="S16" s="10">
        <v>9207.0303213799998</v>
      </c>
      <c r="T16" s="11">
        <v>10115.484158622312</v>
      </c>
      <c r="U16" s="11">
        <v>10071.693680534803</v>
      </c>
      <c r="V16" s="11">
        <v>11038.444134913634</v>
      </c>
      <c r="W16" s="351">
        <v>40432.652295450753</v>
      </c>
      <c r="X16" s="10">
        <v>10102.405037128599</v>
      </c>
      <c r="Y16" s="11">
        <v>10989.497812248286</v>
      </c>
      <c r="Z16" s="11">
        <v>10826.843963501316</v>
      </c>
      <c r="AA16" s="11">
        <v>11878.801131456641</v>
      </c>
      <c r="AB16" s="351">
        <v>43797.547944334845</v>
      </c>
      <c r="AC16" s="10">
        <v>10976.035445849593</v>
      </c>
      <c r="AD16" s="11">
        <v>12094.352007447011</v>
      </c>
      <c r="AE16" s="11">
        <v>11769.184526487057</v>
      </c>
      <c r="AF16" s="11">
        <v>12982.425370744637</v>
      </c>
      <c r="AG16" s="351">
        <v>47821.997350528298</v>
      </c>
      <c r="AH16" s="10">
        <v>11961.291734981711</v>
      </c>
      <c r="AI16" s="11">
        <v>12356.165763910849</v>
      </c>
      <c r="AJ16" s="11">
        <v>12520.219482516961</v>
      </c>
      <c r="AK16" s="11">
        <v>13114.470326805353</v>
      </c>
      <c r="AL16" s="351">
        <v>49952.147308214873</v>
      </c>
      <c r="AM16" s="10">
        <v>11793.736446997676</v>
      </c>
      <c r="AN16" s="11">
        <v>11872.962720684211</v>
      </c>
      <c r="AO16" s="11">
        <v>12402.959250661404</v>
      </c>
      <c r="AP16" s="11">
        <v>13071.867880675683</v>
      </c>
      <c r="AQ16" s="351">
        <v>49141.52629901898</v>
      </c>
      <c r="AR16" s="10">
        <v>11987.868367883917</v>
      </c>
      <c r="AS16" s="11">
        <v>12137.094684247755</v>
      </c>
      <c r="AT16" s="11">
        <v>12768.536286380291</v>
      </c>
      <c r="AU16" s="11">
        <v>13749.872538040949</v>
      </c>
      <c r="AV16" s="351">
        <v>50643.371876552905</v>
      </c>
      <c r="AW16" s="10">
        <v>12263.089880854299</v>
      </c>
      <c r="AX16" s="11">
        <v>12748.691048724577</v>
      </c>
      <c r="AY16" s="11"/>
      <c r="AZ16" s="11"/>
      <c r="BA16" s="351">
        <f t="shared" si="0"/>
        <v>25011.780929578876</v>
      </c>
    </row>
    <row r="17" spans="1:53" s="1" customFormat="1">
      <c r="A17" s="9" t="s">
        <v>48</v>
      </c>
      <c r="B17" s="190" t="s">
        <v>46</v>
      </c>
      <c r="C17" s="325" t="s">
        <v>47</v>
      </c>
      <c r="D17" s="10">
        <v>6800.6044051911231</v>
      </c>
      <c r="E17" s="11">
        <v>6858.3550031825325</v>
      </c>
      <c r="F17" s="11">
        <v>6907.904980835674</v>
      </c>
      <c r="G17" s="11">
        <v>6908.6422576479963</v>
      </c>
      <c r="H17" s="351">
        <v>27475.506646857324</v>
      </c>
      <c r="I17" s="10">
        <v>7092.2118898896415</v>
      </c>
      <c r="J17" s="11">
        <v>7104.3204815916397</v>
      </c>
      <c r="K17" s="11">
        <v>7323.246372290916</v>
      </c>
      <c r="L17" s="11">
        <v>7262.1350717964397</v>
      </c>
      <c r="M17" s="351">
        <v>28781.913815568638</v>
      </c>
      <c r="N17" s="10">
        <v>7178.1155639797853</v>
      </c>
      <c r="O17" s="11">
        <v>7561.4199777719159</v>
      </c>
      <c r="P17" s="11">
        <v>7708.1006629006588</v>
      </c>
      <c r="Q17" s="11">
        <v>7915.1071248852986</v>
      </c>
      <c r="R17" s="351">
        <v>30362.743329537658</v>
      </c>
      <c r="S17" s="10">
        <v>7792.7355926709843</v>
      </c>
      <c r="T17" s="11">
        <v>8327.2373927748577</v>
      </c>
      <c r="U17" s="11">
        <v>8499.5505980580147</v>
      </c>
      <c r="V17" s="11">
        <v>8873.8743241063057</v>
      </c>
      <c r="W17" s="351">
        <v>33493.397907610168</v>
      </c>
      <c r="X17" s="10">
        <v>8582.9124415031292</v>
      </c>
      <c r="Y17" s="11">
        <v>9160.3865902500984</v>
      </c>
      <c r="Z17" s="11">
        <v>9341.8191535429723</v>
      </c>
      <c r="AA17" s="11">
        <v>9650.9072492295072</v>
      </c>
      <c r="AB17" s="351">
        <v>36736.025434525705</v>
      </c>
      <c r="AC17" s="10">
        <v>9242.1679961392292</v>
      </c>
      <c r="AD17" s="11">
        <v>9703.5870626722954</v>
      </c>
      <c r="AE17" s="11">
        <v>9827.4185748682321</v>
      </c>
      <c r="AF17" s="11">
        <v>10225.869084548971</v>
      </c>
      <c r="AG17" s="351">
        <v>38999.042718228731</v>
      </c>
      <c r="AH17" s="10">
        <v>9733.852746229335</v>
      </c>
      <c r="AI17" s="11">
        <v>10099.609411742204</v>
      </c>
      <c r="AJ17" s="11">
        <v>10283.260507316738</v>
      </c>
      <c r="AK17" s="11">
        <v>10754.066934558034</v>
      </c>
      <c r="AL17" s="351">
        <v>40870.789599846306</v>
      </c>
      <c r="AM17" s="10">
        <v>10030.766312388103</v>
      </c>
      <c r="AN17" s="11">
        <v>10382.23044574782</v>
      </c>
      <c r="AO17" s="11">
        <v>10937.383463104932</v>
      </c>
      <c r="AP17" s="11">
        <v>11264.880874475444</v>
      </c>
      <c r="AQ17" s="351">
        <v>42615.261095716298</v>
      </c>
      <c r="AR17" s="10">
        <v>10431.79104228942</v>
      </c>
      <c r="AS17" s="11">
        <v>10570.776173020868</v>
      </c>
      <c r="AT17" s="11">
        <v>11152.316313356245</v>
      </c>
      <c r="AU17" s="11">
        <v>11292.827505633888</v>
      </c>
      <c r="AV17" s="351">
        <v>43447.711034300417</v>
      </c>
      <c r="AW17" s="10">
        <v>10395.278699975814</v>
      </c>
      <c r="AX17" s="11">
        <v>10606.456896050991</v>
      </c>
      <c r="AY17" s="11"/>
      <c r="AZ17" s="11"/>
      <c r="BA17" s="351">
        <f t="shared" si="0"/>
        <v>21001.735596026803</v>
      </c>
    </row>
    <row r="18" spans="1:53" s="1" customFormat="1" ht="30">
      <c r="A18" s="9" t="s">
        <v>442</v>
      </c>
      <c r="B18" s="190" t="s">
        <v>319</v>
      </c>
      <c r="C18" s="325" t="s">
        <v>441</v>
      </c>
      <c r="D18" s="10">
        <f>[1]PR_Tables_TimeSeries!D52+[1]PR_Tables_TimeSeries!D53</f>
        <v>4122.2298511411991</v>
      </c>
      <c r="E18" s="11">
        <f>[1]PR_Tables_TimeSeries!E52+[1]PR_Tables_TimeSeries!E53</f>
        <v>3711.4654254059606</v>
      </c>
      <c r="F18" s="11">
        <f>[1]PR_Tables_TimeSeries!F52+[1]PR_Tables_TimeSeries!F53</f>
        <v>3664.1673225288328</v>
      </c>
      <c r="G18" s="11">
        <f>[1]PR_Tables_TimeSeries!G52+[1]PR_Tables_TimeSeries!G53</f>
        <v>3771.3830049749922</v>
      </c>
      <c r="H18" s="351">
        <f t="shared" ref="H18:H25" si="1">SUM(D18:G18)</f>
        <v>15269.245604050984</v>
      </c>
      <c r="I18" s="10">
        <f>[1]PR_Tables_TimeSeries!I52+[1]PR_Tables_TimeSeries!I53</f>
        <v>4370.0732620722229</v>
      </c>
      <c r="J18" s="11">
        <f>[1]PR_Tables_TimeSeries!J52+[1]PR_Tables_TimeSeries!J53</f>
        <v>4007.1207784558515</v>
      </c>
      <c r="K18" s="11">
        <f>[1]PR_Tables_TimeSeries!K52+[1]PR_Tables_TimeSeries!K53</f>
        <v>3994.7896247877115</v>
      </c>
      <c r="L18" s="11">
        <f>[1]PR_Tables_TimeSeries!L52+[1]PR_Tables_TimeSeries!L53</f>
        <v>4117.4214579896434</v>
      </c>
      <c r="M18" s="351">
        <f t="shared" ref="M18:M25" si="2">SUM(I18:L18)</f>
        <v>16489.405123305431</v>
      </c>
      <c r="N18" s="10">
        <f>[1]PR_Tables_TimeSeries!N52+[1]PR_Tables_TimeSeries!N53</f>
        <v>4384.0108385863468</v>
      </c>
      <c r="O18" s="11">
        <f>[1]PR_Tables_TimeSeries!O52+[1]PR_Tables_TimeSeries!O53</f>
        <v>4361.4934924024001</v>
      </c>
      <c r="P18" s="11">
        <f>[1]PR_Tables_TimeSeries!P52+[1]PR_Tables_TimeSeries!P53</f>
        <v>4342.0230444467543</v>
      </c>
      <c r="Q18" s="11">
        <f>[1]PR_Tables_TimeSeries!Q52+[1]PR_Tables_TimeSeries!Q53</f>
        <v>4482.9509362101426</v>
      </c>
      <c r="R18" s="351">
        <f t="shared" ref="R18:R25" si="3">SUM(N18:Q18)</f>
        <v>17570.478311645646</v>
      </c>
      <c r="S18" s="10">
        <f>[1]PR_Tables_TimeSeries!S52+[1]PR_Tables_TimeSeries!S53</f>
        <v>4594.69496186379</v>
      </c>
      <c r="T18" s="11">
        <f>[1]PR_Tables_TimeSeries!T52+[1]PR_Tables_TimeSeries!T53</f>
        <v>4526.7987413950841</v>
      </c>
      <c r="U18" s="11">
        <f>[1]PR_Tables_TimeSeries!U52+[1]PR_Tables_TimeSeries!U53</f>
        <v>4566.6682948466305</v>
      </c>
      <c r="V18" s="11">
        <f>[1]PR_Tables_TimeSeries!V52+[1]PR_Tables_TimeSeries!V53</f>
        <v>4850.4340702023164</v>
      </c>
      <c r="W18" s="351">
        <f t="shared" ref="W18:W25" si="4">SUM(S18:V18)</f>
        <v>18538.596068307823</v>
      </c>
      <c r="X18" s="10">
        <f>[1]PR_Tables_TimeSeries!X52+[1]PR_Tables_TimeSeries!X53</f>
        <v>4969.8862119724099</v>
      </c>
      <c r="Y18" s="11">
        <f>[1]PR_Tables_TimeSeries!Y52+[1]PR_Tables_TimeSeries!Y53</f>
        <v>5109.7377965195901</v>
      </c>
      <c r="Z18" s="11">
        <f>[1]PR_Tables_TimeSeries!Z52+[1]PR_Tables_TimeSeries!Z53</f>
        <v>5159.1387794837428</v>
      </c>
      <c r="AA18" s="11">
        <f>[1]PR_Tables_TimeSeries!AA52+[1]PR_Tables_TimeSeries!AA53</f>
        <v>5419.8042813746561</v>
      </c>
      <c r="AB18" s="351">
        <v>20658.5670693504</v>
      </c>
      <c r="AC18" s="10">
        <f>[1]PR_Tables_TimeSeries!AC52+[1]PR_Tables_TimeSeries!AC53</f>
        <v>5239.9184780573378</v>
      </c>
      <c r="AD18" s="11">
        <f>[1]PR_Tables_TimeSeries!AD52+[1]PR_Tables_TimeSeries!AD53</f>
        <v>5482.206493837266</v>
      </c>
      <c r="AE18" s="11">
        <f>[1]PR_Tables_TimeSeries!AE52+[1]PR_Tables_TimeSeries!AE53</f>
        <v>5410.8245165814906</v>
      </c>
      <c r="AF18" s="11">
        <f>[1]PR_Tables_TimeSeries!AF52+[1]PR_Tables_TimeSeries!AF53</f>
        <v>5646.0963223793133</v>
      </c>
      <c r="AG18" s="351">
        <v>21779.045810855408</v>
      </c>
      <c r="AH18" s="10">
        <f>[1]PR_Tables_TimeSeries!AH52+[1]PR_Tables_TimeSeries!AH53</f>
        <v>5484.141430244521</v>
      </c>
      <c r="AI18" s="11">
        <f>[1]PR_Tables_TimeSeries!AI52+[1]PR_Tables_TimeSeries!AI53</f>
        <v>5613.7907054504212</v>
      </c>
      <c r="AJ18" s="11">
        <f>[1]PR_Tables_TimeSeries!AJ52+[1]PR_Tables_TimeSeries!AJ53</f>
        <v>5328.0936436120246</v>
      </c>
      <c r="AK18" s="11">
        <f>[1]PR_Tables_TimeSeries!AK52+[1]PR_Tables_TimeSeries!AK53</f>
        <v>5408.7876670455944</v>
      </c>
      <c r="AL18" s="351">
        <v>21834.813446352564</v>
      </c>
      <c r="AM18" s="10">
        <f>[1]PR_Tables_TimeSeries!AM52+[1]PR_Tables_TimeSeries!AM53</f>
        <v>5612.3115913546462</v>
      </c>
      <c r="AN18" s="11">
        <f>[1]PR_Tables_TimeSeries!AN52+[1]PR_Tables_TimeSeries!AN53</f>
        <v>5388.3391164211653</v>
      </c>
      <c r="AO18" s="11">
        <f>[1]PR_Tables_TimeSeries!AO52+[1]PR_Tables_TimeSeries!AO53</f>
        <v>4800.2491892725493</v>
      </c>
      <c r="AP18" s="11">
        <f>[1]PR_Tables_TimeSeries!AP52+[1]PR_Tables_TimeSeries!AP53</f>
        <v>5239.5451852801816</v>
      </c>
      <c r="AQ18" s="351">
        <v>21040.445082328541</v>
      </c>
      <c r="AR18" s="10">
        <f>[1]PR_Tables_TimeSeries!AR52+[1]PR_Tables_TimeSeries!AR53</f>
        <v>5511.6356045735811</v>
      </c>
      <c r="AS18" s="11">
        <f>[1]PR_Tables_TimeSeries!AS52+[1]PR_Tables_TimeSeries!AS53</f>
        <v>5270.4007292312781</v>
      </c>
      <c r="AT18" s="11">
        <f>[1]PR_Tables_TimeSeries!AT52+[1]PR_Tables_TimeSeries!AT53</f>
        <v>4750.0130557306175</v>
      </c>
      <c r="AU18" s="11">
        <f>[1]PR_Tables_TimeSeries!AU52+[1]PR_Tables_TimeSeries!AU53</f>
        <v>5159.6740869363048</v>
      </c>
      <c r="AV18" s="351">
        <v>20691.723476471783</v>
      </c>
      <c r="AW18" s="10">
        <v>5330.7847437120863</v>
      </c>
      <c r="AX18" s="11">
        <v>4809.0154224350536</v>
      </c>
      <c r="AY18" s="11"/>
      <c r="AZ18" s="11"/>
      <c r="BA18" s="351">
        <f t="shared" si="0"/>
        <v>10139.800166147139</v>
      </c>
    </row>
    <row r="19" spans="1:53" s="1" customFormat="1">
      <c r="A19" s="9" t="s">
        <v>87</v>
      </c>
      <c r="B19" s="189" t="s">
        <v>50</v>
      </c>
      <c r="C19" s="337" t="s">
        <v>110</v>
      </c>
      <c r="D19" s="338">
        <v>7694.8430978596944</v>
      </c>
      <c r="E19" s="339">
        <v>8003.2345255824976</v>
      </c>
      <c r="F19" s="339">
        <v>8599.6344295910258</v>
      </c>
      <c r="G19" s="339">
        <v>8448.6128898144416</v>
      </c>
      <c r="H19" s="351">
        <f t="shared" si="1"/>
        <v>32746.324942847659</v>
      </c>
      <c r="I19" s="338">
        <v>8551.906278340175</v>
      </c>
      <c r="J19" s="339">
        <v>8774.5841668420544</v>
      </c>
      <c r="K19" s="339">
        <v>8886.1833817521256</v>
      </c>
      <c r="L19" s="339">
        <v>9947.064561417199</v>
      </c>
      <c r="M19" s="351">
        <f t="shared" si="2"/>
        <v>36159.738388351558</v>
      </c>
      <c r="N19" s="338">
        <v>10173.220637848728</v>
      </c>
      <c r="O19" s="339">
        <v>10155.604456501982</v>
      </c>
      <c r="P19" s="339">
        <v>10239.765230726471</v>
      </c>
      <c r="Q19" s="339">
        <v>10428.235491812218</v>
      </c>
      <c r="R19" s="351">
        <f t="shared" si="3"/>
        <v>40996.825816889395</v>
      </c>
      <c r="S19" s="338">
        <v>10817.551282896211</v>
      </c>
      <c r="T19" s="339">
        <v>11055.09143607435</v>
      </c>
      <c r="U19" s="339">
        <v>11224.33281345588</v>
      </c>
      <c r="V19" s="339">
        <v>11259.894891874514</v>
      </c>
      <c r="W19" s="351">
        <f t="shared" si="4"/>
        <v>44356.870424300956</v>
      </c>
      <c r="X19" s="338">
        <v>11657.990554261556</v>
      </c>
      <c r="Y19" s="339">
        <v>11953.732010691476</v>
      </c>
      <c r="Z19" s="339">
        <v>12113.484195611662</v>
      </c>
      <c r="AA19" s="339">
        <v>12058.208964251744</v>
      </c>
      <c r="AB19" s="352">
        <v>47783.415724816434</v>
      </c>
      <c r="AC19" s="338">
        <v>11371.047866684679</v>
      </c>
      <c r="AD19" s="339">
        <v>11791.54181750414</v>
      </c>
      <c r="AE19" s="339">
        <v>11753.864587326947</v>
      </c>
      <c r="AF19" s="339">
        <v>11681.902696869263</v>
      </c>
      <c r="AG19" s="352">
        <v>46598.356968385029</v>
      </c>
      <c r="AH19" s="338">
        <v>10053.61765590595</v>
      </c>
      <c r="AI19" s="339">
        <v>10354.539988592469</v>
      </c>
      <c r="AJ19" s="339">
        <v>10316.967835786556</v>
      </c>
      <c r="AK19" s="339">
        <v>10162.803406808227</v>
      </c>
      <c r="AL19" s="352">
        <v>40887.9288870932</v>
      </c>
      <c r="AM19" s="338">
        <v>11898.597364448427</v>
      </c>
      <c r="AN19" s="339">
        <v>12178.641914546093</v>
      </c>
      <c r="AO19" s="339">
        <v>12207.053651367862</v>
      </c>
      <c r="AP19" s="339">
        <v>12030.538709527773</v>
      </c>
      <c r="AQ19" s="352">
        <v>48314.831639890152</v>
      </c>
      <c r="AR19" s="338">
        <v>12480.103903933608</v>
      </c>
      <c r="AS19" s="339">
        <v>13128.650961345729</v>
      </c>
      <c r="AT19" s="339">
        <v>12977.567305845427</v>
      </c>
      <c r="AU19" s="339">
        <v>12782.690574574566</v>
      </c>
      <c r="AV19" s="352">
        <v>51369.012745699329</v>
      </c>
      <c r="AW19" s="338">
        <v>13572.096502793793</v>
      </c>
      <c r="AX19" s="339">
        <v>13875.531343544606</v>
      </c>
      <c r="AY19" s="339"/>
      <c r="AZ19" s="339"/>
      <c r="BA19" s="352">
        <f t="shared" si="0"/>
        <v>27447.627846338401</v>
      </c>
    </row>
    <row r="20" spans="1:53" s="1" customFormat="1" ht="17.25">
      <c r="A20" s="9" t="s">
        <v>112</v>
      </c>
      <c r="B20" s="190" t="s">
        <v>53</v>
      </c>
      <c r="C20" s="340" t="s">
        <v>111</v>
      </c>
      <c r="D20" s="341">
        <v>2034.2911844872278</v>
      </c>
      <c r="E20" s="342">
        <v>2088.0400517185899</v>
      </c>
      <c r="F20" s="342">
        <v>2191.7829691463985</v>
      </c>
      <c r="G20" s="342">
        <v>2160.2035993052455</v>
      </c>
      <c r="H20" s="351">
        <f t="shared" si="1"/>
        <v>8474.3178046574612</v>
      </c>
      <c r="I20" s="341">
        <v>2201.3806235237589</v>
      </c>
      <c r="J20" s="342">
        <v>2248.7815080724095</v>
      </c>
      <c r="K20" s="342">
        <v>2299.1805369518938</v>
      </c>
      <c r="L20" s="342">
        <v>2463.9337813055308</v>
      </c>
      <c r="M20" s="351">
        <f t="shared" si="2"/>
        <v>9213.2764498535944</v>
      </c>
      <c r="N20" s="341">
        <v>2641.9317346669022</v>
      </c>
      <c r="O20" s="342">
        <v>2654.018282024836</v>
      </c>
      <c r="P20" s="342">
        <v>2641.209037941765</v>
      </c>
      <c r="Q20" s="342">
        <v>2675.3542915737971</v>
      </c>
      <c r="R20" s="351">
        <f t="shared" si="3"/>
        <v>10612.513346207301</v>
      </c>
      <c r="S20" s="341">
        <v>2812.0506872742617</v>
      </c>
      <c r="T20" s="342">
        <v>2874.8661943807606</v>
      </c>
      <c r="U20" s="342">
        <v>2826.6012590370942</v>
      </c>
      <c r="V20" s="342">
        <v>2968.5142260872508</v>
      </c>
      <c r="W20" s="351">
        <f t="shared" si="4"/>
        <v>11482.032366779367</v>
      </c>
      <c r="X20" s="341">
        <v>2971.2705669896195</v>
      </c>
      <c r="Y20" s="342">
        <v>3028.1113694354981</v>
      </c>
      <c r="Z20" s="342">
        <v>2975.9149079710087</v>
      </c>
      <c r="AA20" s="342">
        <v>2932.0721065764196</v>
      </c>
      <c r="AB20" s="353">
        <v>11907.368950972545</v>
      </c>
      <c r="AC20" s="341">
        <v>3237.0925279378744</v>
      </c>
      <c r="AD20" s="342">
        <v>3273.2068410344618</v>
      </c>
      <c r="AE20" s="342">
        <v>3189.4978768025612</v>
      </c>
      <c r="AF20" s="342">
        <v>3163.7560128645655</v>
      </c>
      <c r="AG20" s="353">
        <v>12863.553258639464</v>
      </c>
      <c r="AH20" s="341">
        <v>3275.3873726988072</v>
      </c>
      <c r="AI20" s="342">
        <v>3323.7757344091769</v>
      </c>
      <c r="AJ20" s="342">
        <v>3251.6482427271267</v>
      </c>
      <c r="AK20" s="342">
        <v>3202.0295296839108</v>
      </c>
      <c r="AL20" s="353">
        <v>13052.840879519023</v>
      </c>
      <c r="AM20" s="341">
        <v>2889.3794489969546</v>
      </c>
      <c r="AN20" s="342">
        <v>2909.11452469694</v>
      </c>
      <c r="AO20" s="342">
        <v>2866.0608150562807</v>
      </c>
      <c r="AP20" s="342">
        <v>2831.5922425904701</v>
      </c>
      <c r="AQ20" s="353">
        <v>11496.147031340644</v>
      </c>
      <c r="AR20" s="341">
        <v>2828.2710889778732</v>
      </c>
      <c r="AS20" s="342">
        <v>2910.4417245210943</v>
      </c>
      <c r="AT20" s="342">
        <v>2843.0312183130759</v>
      </c>
      <c r="AU20" s="342">
        <v>2795.6407048729648</v>
      </c>
      <c r="AV20" s="353">
        <v>11377.384736685008</v>
      </c>
      <c r="AW20" s="341">
        <v>2990.469395480457</v>
      </c>
      <c r="AX20" s="342">
        <v>3006.767141115055</v>
      </c>
      <c r="AY20" s="342"/>
      <c r="AZ20" s="342"/>
      <c r="BA20" s="353">
        <f t="shared" si="0"/>
        <v>5997.236536595512</v>
      </c>
    </row>
    <row r="21" spans="1:53" s="1" customFormat="1" ht="17.25">
      <c r="A21" s="9" t="s">
        <v>114</v>
      </c>
      <c r="B21" s="190" t="s">
        <v>55</v>
      </c>
      <c r="C21" s="325" t="s">
        <v>113</v>
      </c>
      <c r="D21" s="10">
        <v>1775.0091792406422</v>
      </c>
      <c r="E21" s="11">
        <v>1842.5404820606593</v>
      </c>
      <c r="F21" s="11">
        <v>1960.088068337951</v>
      </c>
      <c r="G21" s="11">
        <v>1943.7120907451458</v>
      </c>
      <c r="H21" s="351">
        <f t="shared" si="1"/>
        <v>7521.3498203843992</v>
      </c>
      <c r="I21" s="10">
        <v>1979.6786471438993</v>
      </c>
      <c r="J21" s="11">
        <v>2039.1052070162468</v>
      </c>
      <c r="K21" s="11">
        <v>2064.1929786573783</v>
      </c>
      <c r="L21" s="11">
        <v>2278.3905341787922</v>
      </c>
      <c r="M21" s="351">
        <f t="shared" si="2"/>
        <v>8361.3673669963173</v>
      </c>
      <c r="N21" s="10">
        <v>2349.6914138793063</v>
      </c>
      <c r="O21" s="11">
        <v>2372.2661867021679</v>
      </c>
      <c r="P21" s="11">
        <v>2397.3570880629172</v>
      </c>
      <c r="Q21" s="11">
        <v>2459.478475182766</v>
      </c>
      <c r="R21" s="351">
        <f t="shared" si="3"/>
        <v>9578.7931638271584</v>
      </c>
      <c r="S21" s="10">
        <v>2548.471429098734</v>
      </c>
      <c r="T21" s="11">
        <v>2661.2200560395713</v>
      </c>
      <c r="U21" s="11">
        <v>2730.7472855417509</v>
      </c>
      <c r="V21" s="11">
        <v>2754.6984798909925</v>
      </c>
      <c r="W21" s="351">
        <f t="shared" si="4"/>
        <v>10695.13725057105</v>
      </c>
      <c r="X21" s="10">
        <v>2915.3311245822824</v>
      </c>
      <c r="Y21" s="11">
        <v>3058.8975181716669</v>
      </c>
      <c r="Z21" s="11">
        <v>3136.0554336868267</v>
      </c>
      <c r="AA21" s="11">
        <v>3169.7491739144639</v>
      </c>
      <c r="AB21" s="351">
        <v>12280.03325035524</v>
      </c>
      <c r="AC21" s="10">
        <v>3592.6924977481267</v>
      </c>
      <c r="AD21" s="11">
        <v>3810.1335727455526</v>
      </c>
      <c r="AE21" s="11">
        <v>3808.1024906690304</v>
      </c>
      <c r="AF21" s="11">
        <v>3716.1601455202463</v>
      </c>
      <c r="AG21" s="351">
        <v>14927.088706682956</v>
      </c>
      <c r="AH21" s="10">
        <v>3654.2142976293271</v>
      </c>
      <c r="AI21" s="11">
        <v>3876.7269184114771</v>
      </c>
      <c r="AJ21" s="11">
        <v>3845.2224466683101</v>
      </c>
      <c r="AK21" s="11">
        <v>3730.2885943137589</v>
      </c>
      <c r="AL21" s="351">
        <v>15106.452257022873</v>
      </c>
      <c r="AM21" s="10">
        <v>2841.7152656025419</v>
      </c>
      <c r="AN21" s="11">
        <v>3000.0472073118403</v>
      </c>
      <c r="AO21" s="11">
        <v>2963.2786541309524</v>
      </c>
      <c r="AP21" s="11">
        <v>2893.7884157053495</v>
      </c>
      <c r="AQ21" s="351">
        <v>11698.829542750686</v>
      </c>
      <c r="AR21" s="10">
        <v>3331.0588490015807</v>
      </c>
      <c r="AS21" s="11">
        <v>3605.0534760392511</v>
      </c>
      <c r="AT21" s="11">
        <v>3553.3011899149242</v>
      </c>
      <c r="AU21" s="11">
        <v>3462.5301010046906</v>
      </c>
      <c r="AV21" s="351">
        <v>13951.943615960445</v>
      </c>
      <c r="AW21" s="10">
        <v>3581.7188749491706</v>
      </c>
      <c r="AX21" s="11">
        <v>3754.9603850883768</v>
      </c>
      <c r="AY21" s="11"/>
      <c r="AZ21" s="11"/>
      <c r="BA21" s="351">
        <f t="shared" si="0"/>
        <v>7336.6792600375475</v>
      </c>
    </row>
    <row r="22" spans="1:53" s="1" customFormat="1" ht="33.75" customHeight="1">
      <c r="A22" s="9" t="s">
        <v>117</v>
      </c>
      <c r="B22" s="190" t="s">
        <v>115</v>
      </c>
      <c r="C22" s="325" t="s">
        <v>116</v>
      </c>
      <c r="D22" s="10">
        <v>1424.8118812397761</v>
      </c>
      <c r="E22" s="11">
        <v>1477.3403974888831</v>
      </c>
      <c r="F22" s="11">
        <v>1572.2366253894415</v>
      </c>
      <c r="G22" s="11">
        <v>1554.2681341857974</v>
      </c>
      <c r="H22" s="351">
        <f t="shared" si="1"/>
        <v>6028.6570383038979</v>
      </c>
      <c r="I22" s="10">
        <v>1564.6641044047465</v>
      </c>
      <c r="J22" s="11">
        <v>1609.5095257465216</v>
      </c>
      <c r="K22" s="11">
        <v>1642.0221285820285</v>
      </c>
      <c r="L22" s="11">
        <v>1848.6974863160772</v>
      </c>
      <c r="M22" s="351">
        <f t="shared" si="2"/>
        <v>6664.8932450493739</v>
      </c>
      <c r="N22" s="10">
        <v>1850.4196997818317</v>
      </c>
      <c r="O22" s="11">
        <v>1864.4628029412283</v>
      </c>
      <c r="P22" s="11">
        <v>1902.2244295213691</v>
      </c>
      <c r="Q22" s="11">
        <v>1938.8852731296533</v>
      </c>
      <c r="R22" s="351">
        <f t="shared" si="3"/>
        <v>7555.9922053740829</v>
      </c>
      <c r="S22" s="10">
        <v>2020.1138744107379</v>
      </c>
      <c r="T22" s="11">
        <v>2064.9765758887047</v>
      </c>
      <c r="U22" s="11">
        <v>2107.4239123852417</v>
      </c>
      <c r="V22" s="11">
        <v>2110.7147368702549</v>
      </c>
      <c r="W22" s="351">
        <f t="shared" si="4"/>
        <v>8303.2290995549392</v>
      </c>
      <c r="X22" s="10">
        <v>2096.6788103231229</v>
      </c>
      <c r="Y22" s="11">
        <v>2160.1969485077934</v>
      </c>
      <c r="Z22" s="11">
        <v>2220.2372360771824</v>
      </c>
      <c r="AA22" s="11">
        <v>2225.586051419772</v>
      </c>
      <c r="AB22" s="351">
        <v>8702.6990463278707</v>
      </c>
      <c r="AC22" s="10">
        <v>2157.135890847755</v>
      </c>
      <c r="AD22" s="11">
        <v>2258.527883349891</v>
      </c>
      <c r="AE22" s="11">
        <v>2282.2993817667475</v>
      </c>
      <c r="AF22" s="11">
        <v>2249.7468638885725</v>
      </c>
      <c r="AG22" s="351">
        <v>8947.7100198529661</v>
      </c>
      <c r="AH22" s="10">
        <v>2261.0076589136352</v>
      </c>
      <c r="AI22" s="11">
        <v>2310.254784839718</v>
      </c>
      <c r="AJ22" s="11">
        <v>2304.640807874187</v>
      </c>
      <c r="AK22" s="11">
        <v>2256.6891776303232</v>
      </c>
      <c r="AL22" s="351">
        <v>9132.5924292578638</v>
      </c>
      <c r="AM22" s="10">
        <v>2029.4936092523985</v>
      </c>
      <c r="AN22" s="11">
        <v>2085.9943437492811</v>
      </c>
      <c r="AO22" s="11">
        <v>2091.5867465525466</v>
      </c>
      <c r="AP22" s="11">
        <v>2063.8999484831875</v>
      </c>
      <c r="AQ22" s="351">
        <v>8270.9746480374142</v>
      </c>
      <c r="AR22" s="10">
        <v>2103.1382180947958</v>
      </c>
      <c r="AS22" s="11">
        <v>2210.7701030230405</v>
      </c>
      <c r="AT22" s="11">
        <v>2200.2826356879573</v>
      </c>
      <c r="AU22" s="11">
        <v>2167.9587723034283</v>
      </c>
      <c r="AV22" s="351">
        <v>8682.1497291092237</v>
      </c>
      <c r="AW22" s="10">
        <v>2233.5781079257963</v>
      </c>
      <c r="AX22" s="11">
        <v>1934.8996213196615</v>
      </c>
      <c r="AY22" s="11"/>
      <c r="AZ22" s="11"/>
      <c r="BA22" s="351">
        <f t="shared" si="0"/>
        <v>4168.4777292454582</v>
      </c>
    </row>
    <row r="23" spans="1:53" s="1" customFormat="1" ht="45">
      <c r="A23" s="9" t="s">
        <v>60</v>
      </c>
      <c r="B23" s="190" t="s">
        <v>58</v>
      </c>
      <c r="C23" s="325" t="s">
        <v>59</v>
      </c>
      <c r="D23" s="10">
        <v>668.42563026519258</v>
      </c>
      <c r="E23" s="11">
        <v>658.38681895492391</v>
      </c>
      <c r="F23" s="11">
        <v>633.23058888719777</v>
      </c>
      <c r="G23" s="11">
        <v>668.93959768489538</v>
      </c>
      <c r="H23" s="351">
        <f t="shared" si="1"/>
        <v>2628.9826357922097</v>
      </c>
      <c r="I23" s="10">
        <v>700.51005470796952</v>
      </c>
      <c r="J23" s="11">
        <v>696.37573403239469</v>
      </c>
      <c r="K23" s="11">
        <v>684.14232892295308</v>
      </c>
      <c r="L23" s="11">
        <v>706.1326488287433</v>
      </c>
      <c r="M23" s="351">
        <f t="shared" si="2"/>
        <v>2787.1607664920602</v>
      </c>
      <c r="N23" s="10">
        <v>759.66913212558245</v>
      </c>
      <c r="O23" s="11">
        <v>764.19096912852331</v>
      </c>
      <c r="P23" s="11">
        <v>754.01681192621197</v>
      </c>
      <c r="Q23" s="11">
        <v>796.61517557523473</v>
      </c>
      <c r="R23" s="351">
        <f t="shared" si="3"/>
        <v>3074.4920887555527</v>
      </c>
      <c r="S23" s="10">
        <v>828.57439998829057</v>
      </c>
      <c r="T23" s="11">
        <v>838.63517376965194</v>
      </c>
      <c r="U23" s="11">
        <v>818.07519072822106</v>
      </c>
      <c r="V23" s="11">
        <v>872.57591255236025</v>
      </c>
      <c r="W23" s="351">
        <f t="shared" si="4"/>
        <v>3357.860677038524</v>
      </c>
      <c r="X23" s="10">
        <v>911.50496109970254</v>
      </c>
      <c r="Y23" s="11">
        <v>905.72638960662425</v>
      </c>
      <c r="Z23" s="11">
        <v>893.69424988462083</v>
      </c>
      <c r="AA23" s="11">
        <v>947.27090566651748</v>
      </c>
      <c r="AB23" s="351">
        <v>3658.196506257465</v>
      </c>
      <c r="AC23" s="10">
        <v>989.44055546721916</v>
      </c>
      <c r="AD23" s="11">
        <v>977.77624779194127</v>
      </c>
      <c r="AE23" s="11">
        <v>963.15620395202961</v>
      </c>
      <c r="AF23" s="11">
        <v>1018.5801773583048</v>
      </c>
      <c r="AG23" s="351">
        <v>3948.9531845694946</v>
      </c>
      <c r="AH23" s="10">
        <v>1043.9251774242307</v>
      </c>
      <c r="AI23" s="11">
        <v>1015.9944124769924</v>
      </c>
      <c r="AJ23" s="11">
        <v>999.00533645161852</v>
      </c>
      <c r="AK23" s="11">
        <v>1037.5697412637551</v>
      </c>
      <c r="AL23" s="351">
        <v>4096.4946676165964</v>
      </c>
      <c r="AM23" s="10">
        <v>1059.2019097326813</v>
      </c>
      <c r="AN23" s="11">
        <v>1041.7649462071654</v>
      </c>
      <c r="AO23" s="11">
        <v>1010.9186890190319</v>
      </c>
      <c r="AP23" s="11">
        <v>1060.271543764808</v>
      </c>
      <c r="AQ23" s="351">
        <v>4172.1570887236867</v>
      </c>
      <c r="AR23" s="10">
        <v>1094.8845374796435</v>
      </c>
      <c r="AS23" s="11">
        <v>1058.8795513863345</v>
      </c>
      <c r="AT23" s="11">
        <v>1031.7551337072905</v>
      </c>
      <c r="AU23" s="11">
        <v>1065.3286782853793</v>
      </c>
      <c r="AV23" s="351">
        <v>4250.8479008586473</v>
      </c>
      <c r="AW23" s="10">
        <v>1101.588271327842</v>
      </c>
      <c r="AX23" s="11">
        <v>938.31382538756361</v>
      </c>
      <c r="AY23" s="11"/>
      <c r="AZ23" s="11"/>
      <c r="BA23" s="351">
        <f t="shared" si="0"/>
        <v>2039.9020967154056</v>
      </c>
    </row>
    <row r="24" spans="1:53" s="1" customFormat="1">
      <c r="A24" s="9" t="s">
        <v>62</v>
      </c>
      <c r="B24" s="191" t="s">
        <v>118</v>
      </c>
      <c r="C24" s="325" t="s">
        <v>61</v>
      </c>
      <c r="D24" s="12">
        <v>-2759.0957459365472</v>
      </c>
      <c r="E24" s="13">
        <v>-3138.5272541979798</v>
      </c>
      <c r="F24" s="13">
        <v>-3204.0213910444259</v>
      </c>
      <c r="G24" s="13">
        <v>-3431.6704972354601</v>
      </c>
      <c r="H24" s="351">
        <f t="shared" si="1"/>
        <v>-12533.314888414412</v>
      </c>
      <c r="I24" s="12">
        <v>-3181.1018499375928</v>
      </c>
      <c r="J24" s="13">
        <v>-3534.5056290823272</v>
      </c>
      <c r="K24" s="13">
        <v>-3382.722642193035</v>
      </c>
      <c r="L24" s="13">
        <v>-3450.6751143238662</v>
      </c>
      <c r="M24" s="351">
        <f t="shared" si="2"/>
        <v>-13549.005235536821</v>
      </c>
      <c r="N24" s="12">
        <v>-4105.0592312172894</v>
      </c>
      <c r="O24" s="13">
        <v>-4493.863274608977</v>
      </c>
      <c r="P24" s="13">
        <v>-3977.208846856121</v>
      </c>
      <c r="Q24" s="13">
        <v>-3958.9583627358575</v>
      </c>
      <c r="R24" s="351">
        <f t="shared" si="3"/>
        <v>-16535.089715418246</v>
      </c>
      <c r="S24" s="12">
        <v>-4607.1918360483951</v>
      </c>
      <c r="T24" s="13">
        <v>-4773.9458525982864</v>
      </c>
      <c r="U24" s="13">
        <v>-4855.6247890153763</v>
      </c>
      <c r="V24" s="13">
        <v>-4978.5453350537837</v>
      </c>
      <c r="W24" s="351">
        <f t="shared" si="4"/>
        <v>-19215.307812715841</v>
      </c>
      <c r="X24" s="12">
        <v>-5059.1440716567558</v>
      </c>
      <c r="Y24" s="13">
        <v>-5220.9363006378162</v>
      </c>
      <c r="Z24" s="13">
        <v>-5240.349186929604</v>
      </c>
      <c r="AA24" s="13">
        <v>-5358.6544812988222</v>
      </c>
      <c r="AB24" s="351">
        <v>-20879.084040522997</v>
      </c>
      <c r="AC24" s="12">
        <v>-5467.5995314707188</v>
      </c>
      <c r="AD24" s="13">
        <v>-5703.3644302915372</v>
      </c>
      <c r="AE24" s="13">
        <v>-5630.9296982348087</v>
      </c>
      <c r="AF24" s="13">
        <v>-5835.2080597082004</v>
      </c>
      <c r="AG24" s="351">
        <v>-22637.101719705264</v>
      </c>
      <c r="AH24" s="12">
        <v>-6187.6096986568273</v>
      </c>
      <c r="AI24" s="13">
        <v>-6346.1159348110314</v>
      </c>
      <c r="AJ24" s="13">
        <v>-6468.3657402903582</v>
      </c>
      <c r="AK24" s="13">
        <v>-6595.2245434613824</v>
      </c>
      <c r="AL24" s="351">
        <v>-25597.315917219599</v>
      </c>
      <c r="AM24" s="12">
        <v>-6620.4942405468146</v>
      </c>
      <c r="AN24" s="13">
        <v>-6550.1617621691948</v>
      </c>
      <c r="AO24" s="13">
        <v>-6687.4481737453707</v>
      </c>
      <c r="AP24" s="13">
        <v>-6699.4228235386208</v>
      </c>
      <c r="AQ24" s="351">
        <v>-26557.527000000002</v>
      </c>
      <c r="AR24" s="12">
        <v>-6866.1893396315327</v>
      </c>
      <c r="AS24" s="13">
        <v>-6815.9273141761423</v>
      </c>
      <c r="AT24" s="13">
        <v>-6952.5985680359636</v>
      </c>
      <c r="AU24" s="13">
        <v>-7191.5464571203402</v>
      </c>
      <c r="AV24" s="351">
        <v>-27826.26167896398</v>
      </c>
      <c r="AW24" s="12">
        <v>-7617.8925307503732</v>
      </c>
      <c r="AX24" s="13">
        <v>-7720.1484491560823</v>
      </c>
      <c r="AY24" s="13"/>
      <c r="AZ24" s="13"/>
      <c r="BA24" s="351">
        <f t="shared" si="0"/>
        <v>-15338.040979906455</v>
      </c>
    </row>
    <row r="25" spans="1:53" s="1" customFormat="1">
      <c r="A25" s="14" t="s">
        <v>64</v>
      </c>
      <c r="B25" s="192" t="s">
        <v>119</v>
      </c>
      <c r="C25" s="202" t="s">
        <v>63</v>
      </c>
      <c r="D25" s="15">
        <v>656.09010472158798</v>
      </c>
      <c r="E25" s="16">
        <v>716.48170131789914</v>
      </c>
      <c r="F25" s="16">
        <v>739.70552460165595</v>
      </c>
      <c r="G25" s="16">
        <v>793.29485307813991</v>
      </c>
      <c r="H25" s="351">
        <f t="shared" si="1"/>
        <v>2905.5721837192827</v>
      </c>
      <c r="I25" s="15">
        <v>816.21947019589106</v>
      </c>
      <c r="J25" s="16">
        <v>856.38375212375661</v>
      </c>
      <c r="K25" s="16">
        <v>883.02049868572067</v>
      </c>
      <c r="L25" s="16">
        <v>929.59069944852308</v>
      </c>
      <c r="M25" s="351">
        <f t="shared" si="2"/>
        <v>3485.2144204538913</v>
      </c>
      <c r="N25" s="15">
        <v>845.25953470118816</v>
      </c>
      <c r="O25" s="16">
        <v>882.0192553055407</v>
      </c>
      <c r="P25" s="16">
        <v>899.40551209059777</v>
      </c>
      <c r="Q25" s="16">
        <v>856.71874754770192</v>
      </c>
      <c r="R25" s="351">
        <f t="shared" si="3"/>
        <v>3483.4030496450287</v>
      </c>
      <c r="S25" s="15">
        <v>684.93843259619734</v>
      </c>
      <c r="T25" s="16">
        <v>614.07662285589606</v>
      </c>
      <c r="U25" s="16">
        <v>580.89591479996307</v>
      </c>
      <c r="V25" s="16">
        <v>627.96514925592373</v>
      </c>
      <c r="W25" s="351">
        <f t="shared" si="4"/>
        <v>2507.8761195079801</v>
      </c>
      <c r="X25" s="15">
        <v>506.15803045092503</v>
      </c>
      <c r="Y25" s="16">
        <v>495.51306485219044</v>
      </c>
      <c r="Z25" s="16">
        <v>456.88110805794412</v>
      </c>
      <c r="AA25" s="16">
        <v>468.68464335457594</v>
      </c>
      <c r="AB25" s="351">
        <v>1927.2368467156355</v>
      </c>
      <c r="AC25" s="15">
        <v>354.93657651593639</v>
      </c>
      <c r="AD25" s="16">
        <v>317.1496968699816</v>
      </c>
      <c r="AE25" s="16">
        <v>268.61781223898316</v>
      </c>
      <c r="AF25" s="16">
        <v>256.27512097140283</v>
      </c>
      <c r="AG25" s="351">
        <v>1196.979206596304</v>
      </c>
      <c r="AH25" s="15">
        <v>246.6796730366643</v>
      </c>
      <c r="AI25" s="16">
        <v>204.15917222697522</v>
      </c>
      <c r="AJ25" s="16">
        <v>177.68004613170692</v>
      </c>
      <c r="AK25" s="16">
        <v>225.96644525845889</v>
      </c>
      <c r="AL25" s="351">
        <v>854.48533665380535</v>
      </c>
      <c r="AM25" s="15">
        <v>504.9259362482145</v>
      </c>
      <c r="AN25" s="16">
        <v>476.41775966095071</v>
      </c>
      <c r="AO25" s="16">
        <v>478.2275923800953</v>
      </c>
      <c r="AP25" s="16">
        <v>458.47059677073941</v>
      </c>
      <c r="AQ25" s="351">
        <v>1918.0418850599999</v>
      </c>
      <c r="AR25" s="15">
        <v>961.47339518423234</v>
      </c>
      <c r="AS25" s="16">
        <v>891.68253444580967</v>
      </c>
      <c r="AT25" s="16">
        <v>810.40719282247301</v>
      </c>
      <c r="AU25" s="16">
        <v>826.65649609171533</v>
      </c>
      <c r="AV25" s="351">
        <v>3490.2196185442303</v>
      </c>
      <c r="AW25" s="15">
        <v>838.16772629451157</v>
      </c>
      <c r="AX25" s="16">
        <v>807.91046256937011</v>
      </c>
      <c r="AY25" s="16"/>
      <c r="AZ25" s="16"/>
      <c r="BA25" s="351">
        <f t="shared" si="0"/>
        <v>1646.0781888638817</v>
      </c>
    </row>
    <row r="26" spans="1:53" s="1" customFormat="1" ht="18" customHeight="1" thickBot="1">
      <c r="A26" s="17" t="s">
        <v>66</v>
      </c>
      <c r="B26" s="193"/>
      <c r="C26" s="326" t="s">
        <v>65</v>
      </c>
      <c r="D26" s="18">
        <f>SUM(D7:D25)</f>
        <v>129804.23935501356</v>
      </c>
      <c r="E26" s="19">
        <f>SUM(E7:E25)</f>
        <v>132598.0306204175</v>
      </c>
      <c r="F26" s="19">
        <f t="shared" ref="F26:G26" si="5">SUM(F7:F25)</f>
        <v>137565.29540396127</v>
      </c>
      <c r="G26" s="19">
        <f t="shared" si="5"/>
        <v>132348.86074865222</v>
      </c>
      <c r="H26" s="354">
        <f>SUM(H7:H25)</f>
        <v>532316.42612804449</v>
      </c>
      <c r="I26" s="18">
        <f>SUM(I7:I25)</f>
        <v>137982.10352158043</v>
      </c>
      <c r="J26" s="19">
        <f>SUM(J7:J25)</f>
        <v>137726.47557514836</v>
      </c>
      <c r="K26" s="19">
        <f t="shared" ref="K26" si="6">SUM(K7:K25)</f>
        <v>141580.05613752533</v>
      </c>
      <c r="L26" s="19">
        <f t="shared" ref="L26" si="7">SUM(L7:L25)</f>
        <v>140206.42083147302</v>
      </c>
      <c r="M26" s="354">
        <f>SUM(M7:M25)</f>
        <v>557495.05606572714</v>
      </c>
      <c r="N26" s="18">
        <f>SUM(N7:N25)</f>
        <v>145295.80241034823</v>
      </c>
      <c r="O26" s="19">
        <f>SUM(O7:O25)</f>
        <v>145323.7744242906</v>
      </c>
      <c r="P26" s="19">
        <f t="shared" ref="P26" si="8">SUM(P7:P25)</f>
        <v>150108.50079970542</v>
      </c>
      <c r="Q26" s="19">
        <f t="shared" ref="Q26" si="9">SUM(Q7:Q25)</f>
        <v>147741.63031722585</v>
      </c>
      <c r="R26" s="354">
        <f>SUM(R7:R25)</f>
        <v>588469.70795157016</v>
      </c>
      <c r="S26" s="18">
        <f>SUM(S7:S25)</f>
        <v>152884.31648964406</v>
      </c>
      <c r="T26" s="19">
        <f>SUM(T7:T25)</f>
        <v>151722.45565257801</v>
      </c>
      <c r="U26" s="19">
        <f t="shared" ref="U26" si="10">SUM(U7:U25)</f>
        <v>157306.95660273655</v>
      </c>
      <c r="V26" s="19">
        <f t="shared" ref="V26" si="11">SUM(V7:V25)</f>
        <v>157946.85594720845</v>
      </c>
      <c r="W26" s="354">
        <f>SUM(W7:W25)</f>
        <v>619860.58469216712</v>
      </c>
      <c r="X26" s="18">
        <f>SUM(X7:X25)</f>
        <v>157548.93314249031</v>
      </c>
      <c r="Y26" s="19">
        <f>SUM(Y7:Y25)</f>
        <v>160746.99641524395</v>
      </c>
      <c r="Z26" s="19">
        <f t="shared" ref="Z26" si="12">SUM(Z7:Z25)</f>
        <v>165017.31004610576</v>
      </c>
      <c r="AA26" s="19">
        <f t="shared" ref="AA26" si="13">SUM(AA7:AA25)</f>
        <v>166011.46166797527</v>
      </c>
      <c r="AB26" s="354">
        <f>SUM(AB7:AB25)</f>
        <v>649324.70127181523</v>
      </c>
      <c r="AC26" s="18">
        <f>SUM(AC7:AC25)</f>
        <v>162867.89938536493</v>
      </c>
      <c r="AD26" s="19">
        <f>SUM(AD7:AD25)</f>
        <v>166165.59153133497</v>
      </c>
      <c r="AE26" s="19">
        <f t="shared" ref="AE26" si="14">SUM(AE7:AE25)</f>
        <v>171750.7588948817</v>
      </c>
      <c r="AF26" s="19">
        <f t="shared" ref="AF26" si="15">SUM(AF7:AF25)</f>
        <v>168437.00625089867</v>
      </c>
      <c r="AG26" s="354">
        <f>SUM(AG7:AG25)</f>
        <v>669221.25606248027</v>
      </c>
      <c r="AH26" s="18">
        <f t="shared" ref="AH26:AZ26" si="16">SUM(AH7:AH25)</f>
        <v>161083.59860295281</v>
      </c>
      <c r="AI26" s="19">
        <f t="shared" si="16"/>
        <v>162753.55421548302</v>
      </c>
      <c r="AJ26" s="19">
        <f t="shared" si="16"/>
        <v>167889.53756970397</v>
      </c>
      <c r="AK26" s="19">
        <f t="shared" si="16"/>
        <v>167472.27675997204</v>
      </c>
      <c r="AL26" s="354">
        <f>SUM(AL7:AL25)</f>
        <v>659198.96714811167</v>
      </c>
      <c r="AM26" s="18">
        <f t="shared" si="16"/>
        <v>163190.32051781137</v>
      </c>
      <c r="AN26" s="19">
        <f t="shared" si="16"/>
        <v>164459.50665716711</v>
      </c>
      <c r="AO26" s="19">
        <f t="shared" si="16"/>
        <v>170445.9906209482</v>
      </c>
      <c r="AP26" s="19">
        <f t="shared" si="16"/>
        <v>169243.41408415374</v>
      </c>
      <c r="AQ26" s="354">
        <f>SUM(AQ7:AQ25)</f>
        <v>667339.23188008054</v>
      </c>
      <c r="AR26" s="18">
        <f t="shared" si="16"/>
        <v>165895.8966436224</v>
      </c>
      <c r="AS26" s="19">
        <f t="shared" si="16"/>
        <v>165311.56110036804</v>
      </c>
      <c r="AT26" s="19">
        <f t="shared" si="16"/>
        <v>171662.3403282917</v>
      </c>
      <c r="AU26" s="19">
        <f t="shared" si="16"/>
        <v>169640.03417538121</v>
      </c>
      <c r="AV26" s="354">
        <f>SUM(AV7:AV25)</f>
        <v>672509.83224766306</v>
      </c>
      <c r="AW26" s="18">
        <v>165822.72448643684</v>
      </c>
      <c r="AX26" s="19">
        <v>155195.76290759438</v>
      </c>
      <c r="AY26" s="19">
        <f t="shared" si="16"/>
        <v>0</v>
      </c>
      <c r="AZ26" s="19">
        <f t="shared" si="16"/>
        <v>0</v>
      </c>
      <c r="BA26" s="354">
        <f>SUM(BA7:BA25)</f>
        <v>321018.48739403114</v>
      </c>
    </row>
    <row r="27" spans="1:53" ht="15" customHeight="1" thickBot="1">
      <c r="A27" s="318"/>
      <c r="B27" s="194"/>
      <c r="C27" s="20"/>
      <c r="D27" s="331"/>
      <c r="E27" s="331"/>
      <c r="F27" s="331"/>
      <c r="G27" s="331"/>
      <c r="H27" s="332"/>
      <c r="I27" s="331"/>
      <c r="J27" s="331"/>
      <c r="K27" s="331"/>
      <c r="L27" s="331"/>
      <c r="M27" s="332"/>
      <c r="N27" s="331"/>
      <c r="O27" s="331"/>
      <c r="P27" s="331"/>
      <c r="Q27" s="331"/>
      <c r="R27" s="332"/>
      <c r="S27" s="331"/>
      <c r="T27" s="331"/>
      <c r="U27" s="331"/>
      <c r="V27" s="331"/>
      <c r="W27" s="332"/>
      <c r="X27" s="331"/>
      <c r="Y27" s="331"/>
      <c r="Z27" s="331"/>
      <c r="AA27" s="331"/>
      <c r="AB27" s="332"/>
      <c r="AC27" s="331"/>
      <c r="AD27" s="331"/>
      <c r="AE27" s="331"/>
      <c r="AF27" s="331"/>
      <c r="AG27" s="332"/>
      <c r="AH27" s="331"/>
      <c r="AI27" s="331"/>
      <c r="AJ27" s="331"/>
      <c r="AK27" s="331"/>
      <c r="AL27" s="332"/>
      <c r="AM27" s="331"/>
      <c r="AN27" s="331"/>
      <c r="AO27" s="331"/>
      <c r="AP27" s="331"/>
      <c r="AQ27" s="332"/>
      <c r="AR27" s="331"/>
      <c r="AS27" s="331"/>
      <c r="AT27" s="331"/>
      <c r="AU27" s="331"/>
      <c r="AV27" s="332"/>
      <c r="AW27" s="331"/>
      <c r="AX27" s="331"/>
      <c r="AY27" s="331"/>
      <c r="AZ27" s="331"/>
      <c r="BA27" s="332"/>
    </row>
    <row r="28" spans="1:53" ht="18" customHeight="1">
      <c r="A28" s="319" t="s">
        <v>14</v>
      </c>
      <c r="B28" s="195"/>
      <c r="C28" s="327" t="s">
        <v>13</v>
      </c>
      <c r="D28" s="21">
        <f>D8</f>
        <v>66115.63545415843</v>
      </c>
      <c r="E28" s="22">
        <f>E8</f>
        <v>68178.594354101122</v>
      </c>
      <c r="F28" s="22">
        <f t="shared" ref="F28:G28" si="17">F8</f>
        <v>69888.528610223148</v>
      </c>
      <c r="G28" s="22">
        <f t="shared" si="17"/>
        <v>66091.927756462304</v>
      </c>
      <c r="H28" s="355">
        <f>SUM(D28:G28)</f>
        <v>270274.68617494497</v>
      </c>
      <c r="I28" s="21">
        <f>I8</f>
        <v>69713.748054516822</v>
      </c>
      <c r="J28" s="22">
        <f>J8</f>
        <v>68797.151653159701</v>
      </c>
      <c r="K28" s="22">
        <f t="shared" ref="K28:L28" si="18">K8</f>
        <v>68911.804832370224</v>
      </c>
      <c r="L28" s="22">
        <f t="shared" si="18"/>
        <v>65981.471328310276</v>
      </c>
      <c r="M28" s="355">
        <f>SUM(I28:L28)</f>
        <v>273404.17586835701</v>
      </c>
      <c r="N28" s="21">
        <f>N8</f>
        <v>70051.709262609118</v>
      </c>
      <c r="O28" s="22">
        <f>O8</f>
        <v>68461.367362332923</v>
      </c>
      <c r="P28" s="22">
        <f t="shared" ref="P28:Q28" si="19">P8</f>
        <v>69555.176559004743</v>
      </c>
      <c r="Q28" s="22">
        <f t="shared" si="19"/>
        <v>65247.392588770148</v>
      </c>
      <c r="R28" s="355">
        <f>SUM(N28:Q28)</f>
        <v>273315.6457727169</v>
      </c>
      <c r="S28" s="21">
        <f>S8</f>
        <v>69308.866690327297</v>
      </c>
      <c r="T28" s="22">
        <f>T8</f>
        <v>67321.128593789515</v>
      </c>
      <c r="U28" s="22">
        <f t="shared" ref="U28:V28" si="20">U8</f>
        <v>68292.761884414562</v>
      </c>
      <c r="V28" s="22">
        <f t="shared" si="20"/>
        <v>66529.48938246489</v>
      </c>
      <c r="W28" s="355">
        <f>SUM(S28:V28)</f>
        <v>271452.24655099626</v>
      </c>
      <c r="X28" s="21">
        <f>X8</f>
        <v>67287.654872398693</v>
      </c>
      <c r="Y28" s="22">
        <f>Y8</f>
        <v>68087.858389704939</v>
      </c>
      <c r="Z28" s="22">
        <f t="shared" ref="Z28:AA28" si="21">Z8</f>
        <v>67481.843639509709</v>
      </c>
      <c r="AA28" s="22">
        <f t="shared" si="21"/>
        <v>66485.266032664775</v>
      </c>
      <c r="AB28" s="355">
        <f>SUM(X28:AA28)</f>
        <v>269342.6229342781</v>
      </c>
      <c r="AC28" s="21">
        <f>AC8</f>
        <v>65926.209764054671</v>
      </c>
      <c r="AD28" s="22">
        <f>AD8</f>
        <v>67602.590149098804</v>
      </c>
      <c r="AE28" s="22">
        <f t="shared" ref="AE28:AF28" si="22">AE8</f>
        <v>69119.922971087595</v>
      </c>
      <c r="AF28" s="22">
        <f t="shared" si="22"/>
        <v>64412.461567689759</v>
      </c>
      <c r="AG28" s="355">
        <f>SUM(AC28:AF28)</f>
        <v>267061.18445193081</v>
      </c>
      <c r="AH28" s="21">
        <f>AH8</f>
        <v>63855.237774972076</v>
      </c>
      <c r="AI28" s="22">
        <f t="shared" ref="AI28:AK28" si="23">AI8</f>
        <v>65861.864724868472</v>
      </c>
      <c r="AJ28" s="22">
        <f t="shared" si="23"/>
        <v>66647.954959605951</v>
      </c>
      <c r="AK28" s="22">
        <f t="shared" si="23"/>
        <v>64648.765510030018</v>
      </c>
      <c r="AL28" s="355">
        <f>SUM(AH28:AK28)</f>
        <v>261013.82296947652</v>
      </c>
      <c r="AM28" s="21">
        <f>AM8</f>
        <v>63803.740875432886</v>
      </c>
      <c r="AN28" s="22">
        <f t="shared" ref="AN28:AP28" si="24">AN8</f>
        <v>64573.498653906427</v>
      </c>
      <c r="AO28" s="22">
        <f t="shared" si="24"/>
        <v>67222.371949841749</v>
      </c>
      <c r="AP28" s="22">
        <f t="shared" si="24"/>
        <v>64598.063089579009</v>
      </c>
      <c r="AQ28" s="355">
        <f>SUM(AM28:AP28)</f>
        <v>260197.67456876003</v>
      </c>
      <c r="AR28" s="21">
        <f>AR8</f>
        <v>64178.480308563609</v>
      </c>
      <c r="AS28" s="22">
        <f t="shared" ref="AS28:AU28" si="25">AS8</f>
        <v>63448.516691718578</v>
      </c>
      <c r="AT28" s="22">
        <f t="shared" si="25"/>
        <v>65382.49334703503</v>
      </c>
      <c r="AU28" s="22">
        <f t="shared" si="25"/>
        <v>62399.014245643964</v>
      </c>
      <c r="AV28" s="355">
        <f>SUM(AR28:AU28)</f>
        <v>255408.50459296117</v>
      </c>
      <c r="AW28" s="21">
        <v>64178.214592738492</v>
      </c>
      <c r="AX28" s="22">
        <v>62600.437788392279</v>
      </c>
      <c r="AY28" s="22">
        <f t="shared" ref="AY28:AZ28" si="26">AY8</f>
        <v>0</v>
      </c>
      <c r="AZ28" s="22">
        <f t="shared" si="26"/>
        <v>0</v>
      </c>
      <c r="BA28" s="355">
        <f>SUM(AW28:AZ28)</f>
        <v>126778.65238113077</v>
      </c>
    </row>
    <row r="29" spans="1:53" ht="18" customHeight="1" thickBot="1">
      <c r="A29" s="320" t="s">
        <v>80</v>
      </c>
      <c r="B29" s="196"/>
      <c r="C29" s="328" t="s">
        <v>96</v>
      </c>
      <c r="D29" s="330">
        <f>D26-D28</f>
        <v>63688.603900855131</v>
      </c>
      <c r="E29" s="199">
        <f t="shared" ref="E29:G29" si="27">E26-E28</f>
        <v>64419.436266316377</v>
      </c>
      <c r="F29" s="199">
        <f t="shared" si="27"/>
        <v>67676.766793738119</v>
      </c>
      <c r="G29" s="199">
        <f t="shared" si="27"/>
        <v>66256.932992189919</v>
      </c>
      <c r="H29" s="356">
        <f>SUM(D29:G29)</f>
        <v>262041.73995309955</v>
      </c>
      <c r="I29" s="330">
        <f>I26-I28</f>
        <v>68268.355467063608</v>
      </c>
      <c r="J29" s="199">
        <f t="shared" ref="J29:L29" si="28">J26-J28</f>
        <v>68929.32392198866</v>
      </c>
      <c r="K29" s="199">
        <f t="shared" si="28"/>
        <v>72668.251305155107</v>
      </c>
      <c r="L29" s="199">
        <f t="shared" si="28"/>
        <v>74224.949503162745</v>
      </c>
      <c r="M29" s="356">
        <f>SUM(I29:L29)</f>
        <v>284090.88019737013</v>
      </c>
      <c r="N29" s="330">
        <f>N26-N28</f>
        <v>75244.093147739113</v>
      </c>
      <c r="O29" s="199">
        <f t="shared" ref="O29:Q29" si="29">O26-O28</f>
        <v>76862.407061957681</v>
      </c>
      <c r="P29" s="199">
        <f t="shared" si="29"/>
        <v>80553.324240700676</v>
      </c>
      <c r="Q29" s="199">
        <f t="shared" si="29"/>
        <v>82494.237728455701</v>
      </c>
      <c r="R29" s="356">
        <f>SUM(N29:Q29)</f>
        <v>315154.06217885314</v>
      </c>
      <c r="S29" s="330">
        <f>S26-S28</f>
        <v>83575.449799316761</v>
      </c>
      <c r="T29" s="199">
        <f t="shared" ref="T29:V29" si="30">T26-T28</f>
        <v>84401.327058788491</v>
      </c>
      <c r="U29" s="199">
        <f t="shared" si="30"/>
        <v>89014.194718321989</v>
      </c>
      <c r="V29" s="199">
        <f t="shared" si="30"/>
        <v>91417.366564743556</v>
      </c>
      <c r="W29" s="356">
        <f>SUM(S29:V29)</f>
        <v>348408.3381411708</v>
      </c>
      <c r="X29" s="330">
        <f>X26-X28</f>
        <v>90261.278270091614</v>
      </c>
      <c r="Y29" s="199">
        <f t="shared" ref="Y29:AA29" si="31">Y26-Y28</f>
        <v>92659.13802553901</v>
      </c>
      <c r="Z29" s="199">
        <f t="shared" si="31"/>
        <v>97535.466406596053</v>
      </c>
      <c r="AA29" s="199">
        <f t="shared" si="31"/>
        <v>99526.195635310491</v>
      </c>
      <c r="AB29" s="356">
        <f>SUM(X29:AA29)</f>
        <v>379982.07833753718</v>
      </c>
      <c r="AC29" s="330">
        <f>AC26-AC28</f>
        <v>96941.689621310259</v>
      </c>
      <c r="AD29" s="199">
        <f t="shared" ref="AD29:AF29" si="32">AD26-AD28</f>
        <v>98563.001382236165</v>
      </c>
      <c r="AE29" s="199">
        <f t="shared" si="32"/>
        <v>102630.8359237941</v>
      </c>
      <c r="AF29" s="199">
        <f t="shared" si="32"/>
        <v>104024.54468320892</v>
      </c>
      <c r="AG29" s="356">
        <f>SUM(AC29:AF29)</f>
        <v>402160.07161054946</v>
      </c>
      <c r="AH29" s="330">
        <f>AH26-AH28</f>
        <v>97228.360827980738</v>
      </c>
      <c r="AI29" s="199">
        <f t="shared" ref="AI29:AK29" si="33">AI26-AI28</f>
        <v>96891.689490614546</v>
      </c>
      <c r="AJ29" s="199">
        <f t="shared" si="33"/>
        <v>101241.58261009802</v>
      </c>
      <c r="AK29" s="199">
        <f t="shared" si="33"/>
        <v>102823.51124994202</v>
      </c>
      <c r="AL29" s="356">
        <f>SUM(AH29:AK29)</f>
        <v>398185.14417863532</v>
      </c>
      <c r="AM29" s="330">
        <f>AM26-AM28</f>
        <v>99386.579642378492</v>
      </c>
      <c r="AN29" s="199">
        <f t="shared" ref="AN29" si="34">AN26-AN28</f>
        <v>99886.008003260678</v>
      </c>
      <c r="AO29" s="199">
        <f t="shared" ref="AO29" si="35">AO26-AO28</f>
        <v>103223.61867110645</v>
      </c>
      <c r="AP29" s="199">
        <f t="shared" ref="AP29" si="36">AP26-AP28</f>
        <v>104645.35099457474</v>
      </c>
      <c r="AQ29" s="356">
        <f>SUM(AM29:AP29)</f>
        <v>407141.55731132033</v>
      </c>
      <c r="AR29" s="330">
        <f>AR26-AR28</f>
        <v>101717.41633505879</v>
      </c>
      <c r="AS29" s="199">
        <f t="shared" ref="AS29" si="37">AS26-AS28</f>
        <v>101863.04440864947</v>
      </c>
      <c r="AT29" s="199">
        <f t="shared" ref="AT29" si="38">AT26-AT28</f>
        <v>106279.84698125668</v>
      </c>
      <c r="AU29" s="199">
        <f t="shared" ref="AU29" si="39">AU26-AU28</f>
        <v>107241.01992973725</v>
      </c>
      <c r="AV29" s="356">
        <f>SUM(AR29:AU29)</f>
        <v>417101.32765470218</v>
      </c>
      <c r="AW29" s="330">
        <v>101644.50989369836</v>
      </c>
      <c r="AX29" s="199">
        <v>92595.325119202083</v>
      </c>
      <c r="AY29" s="199">
        <f t="shared" ref="AY29" si="40">AY26-AY28</f>
        <v>0</v>
      </c>
      <c r="AZ29" s="199">
        <f t="shared" ref="AZ29" si="41">AZ26-AZ28</f>
        <v>0</v>
      </c>
      <c r="BA29" s="356">
        <f>SUM(AW29:AZ29)</f>
        <v>194239.83501290044</v>
      </c>
    </row>
    <row r="30" spans="1:53" ht="18" customHeight="1">
      <c r="A30" s="321" t="s">
        <v>130</v>
      </c>
      <c r="B30" s="197"/>
      <c r="C30" s="23" t="s">
        <v>67</v>
      </c>
      <c r="D30" s="333"/>
      <c r="E30" s="24"/>
      <c r="F30" s="24"/>
      <c r="G30" s="24"/>
      <c r="H30" s="322"/>
      <c r="I30" s="333"/>
      <c r="J30" s="24"/>
      <c r="K30" s="24"/>
      <c r="L30" s="24"/>
      <c r="M30" s="322"/>
      <c r="N30" s="333"/>
      <c r="O30" s="24"/>
      <c r="P30" s="24"/>
      <c r="Q30" s="24"/>
      <c r="R30" s="322"/>
      <c r="S30" s="333"/>
      <c r="T30" s="24"/>
      <c r="U30" s="24"/>
      <c r="V30" s="24"/>
      <c r="W30" s="322"/>
      <c r="X30" s="333"/>
      <c r="Y30" s="24"/>
      <c r="Z30" s="24"/>
      <c r="AA30" s="24"/>
      <c r="AB30" s="322"/>
      <c r="AC30" s="333"/>
      <c r="AD30" s="24"/>
      <c r="AE30" s="24"/>
      <c r="AF30" s="24"/>
      <c r="AG30" s="322"/>
      <c r="AH30" s="333"/>
      <c r="AI30" s="24"/>
      <c r="AJ30" s="24"/>
      <c r="AK30" s="24"/>
      <c r="AL30" s="322"/>
      <c r="AM30" s="333"/>
      <c r="AN30" s="24"/>
      <c r="AO30" s="24"/>
      <c r="AP30" s="24"/>
      <c r="AQ30" s="322"/>
      <c r="AR30" s="333"/>
      <c r="AS30" s="24"/>
      <c r="AT30" s="24"/>
      <c r="AU30" s="24"/>
      <c r="AV30" s="322"/>
      <c r="AW30" s="333"/>
      <c r="AX30" s="24"/>
      <c r="AY30" s="24"/>
      <c r="AZ30" s="24"/>
      <c r="BA30" s="322"/>
    </row>
    <row r="31" spans="1:53" ht="18" customHeight="1" thickBot="1">
      <c r="A31" s="323" t="s">
        <v>121</v>
      </c>
      <c r="B31" s="198"/>
      <c r="C31" s="329" t="s">
        <v>120</v>
      </c>
      <c r="D31" s="25">
        <v>11704.074492474239</v>
      </c>
      <c r="E31" s="25">
        <v>12173.146596610073</v>
      </c>
      <c r="F31" s="25">
        <v>13080.287757910928</v>
      </c>
      <c r="G31" s="25">
        <v>12850.579714610481</v>
      </c>
      <c r="H31" s="357">
        <f>SUM(D31:G31)</f>
        <v>49808.08856160572</v>
      </c>
      <c r="I31" s="25">
        <v>13007.691886815986</v>
      </c>
      <c r="J31" s="25">
        <v>13346.39126790899</v>
      </c>
      <c r="K31" s="25">
        <v>13516.13683750643</v>
      </c>
      <c r="L31" s="25">
        <v>15129.767186631754</v>
      </c>
      <c r="M31" s="357">
        <v>54999.987178863172</v>
      </c>
      <c r="N31" s="25">
        <v>15473.756990168695</v>
      </c>
      <c r="O31" s="25">
        <v>15446.96227894026</v>
      </c>
      <c r="P31" s="25">
        <v>15574.973202404279</v>
      </c>
      <c r="Q31" s="25">
        <v>15861.64181244744</v>
      </c>
      <c r="R31" s="357">
        <f>SUM(N31:Q31)</f>
        <v>62357.334283960678</v>
      </c>
      <c r="S31" s="25">
        <v>16453.802167375401</v>
      </c>
      <c r="T31" s="25">
        <v>16815.107474370419</v>
      </c>
      <c r="U31" s="25">
        <v>17072.528407181035</v>
      </c>
      <c r="V31" s="25">
        <v>17126.619336602933</v>
      </c>
      <c r="W31" s="357">
        <f>SUM(S31:V31)</f>
        <v>67468.057385529784</v>
      </c>
      <c r="X31" s="25">
        <v>17577.856558640116</v>
      </c>
      <c r="Y31" s="25">
        <v>18023.773963991607</v>
      </c>
      <c r="Z31" s="25">
        <v>18264.647464307651</v>
      </c>
      <c r="AA31" s="25">
        <v>18181.303762529205</v>
      </c>
      <c r="AB31" s="357">
        <f>SUM(X31:AA31)</f>
        <v>72047.581749468576</v>
      </c>
      <c r="AC31" s="25">
        <v>18041.308457549854</v>
      </c>
      <c r="AD31" s="25">
        <v>18708.464304593126</v>
      </c>
      <c r="AE31" s="25">
        <v>18648.68559823095</v>
      </c>
      <c r="AF31" s="25">
        <v>18534.510838071932</v>
      </c>
      <c r="AG31" s="357">
        <f>SUM(AC31:AF31)</f>
        <v>73932.969198445862</v>
      </c>
      <c r="AH31" s="25">
        <v>16966.015058288664</v>
      </c>
      <c r="AI31" s="25">
        <v>17473.837516081821</v>
      </c>
      <c r="AJ31" s="25">
        <v>17410.432507845508</v>
      </c>
      <c r="AK31" s="25">
        <v>17150.271826087104</v>
      </c>
      <c r="AL31" s="357">
        <f>SUM(AH31:AK31)</f>
        <v>69000.556908303086</v>
      </c>
      <c r="AM31" s="25">
        <v>17180.115733871964</v>
      </c>
      <c r="AN31" s="25">
        <v>17638.614599651319</v>
      </c>
      <c r="AO31" s="25">
        <v>18108.031673177698</v>
      </c>
      <c r="AP31" s="25">
        <v>18016.873280744396</v>
      </c>
      <c r="AQ31" s="357">
        <f>SUM(AM31:AP31)</f>
        <v>70943.635287445388</v>
      </c>
      <c r="AR31" s="25">
        <v>18583.924715542798</v>
      </c>
      <c r="AS31" s="25">
        <v>19549.665848966757</v>
      </c>
      <c r="AT31" s="25">
        <v>19324.68957463609</v>
      </c>
      <c r="AU31" s="25">
        <v>19034.501725991071</v>
      </c>
      <c r="AV31" s="357">
        <f>SUM(AR31:AU31)</f>
        <v>76492.781865136712</v>
      </c>
      <c r="AW31" s="25">
        <v>20209.993569084254</v>
      </c>
      <c r="AX31" s="25">
        <v>20661.833576186153</v>
      </c>
      <c r="AY31" s="25"/>
      <c r="AZ31" s="25"/>
      <c r="BA31" s="357">
        <f>SUM(AW31:AZ31)</f>
        <v>40871.827145270407</v>
      </c>
    </row>
    <row r="32" spans="1:53">
      <c r="A32" s="27" t="s">
        <v>123</v>
      </c>
      <c r="B32" s="30"/>
      <c r="C32" s="26" t="s">
        <v>122</v>
      </c>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Q32" s="24"/>
      <c r="AW32" s="24"/>
      <c r="AX32" s="24"/>
      <c r="AY32" s="24"/>
      <c r="AZ32" s="24"/>
      <c r="BA32" s="24"/>
    </row>
    <row r="33" spans="1:53">
      <c r="A33" s="28" t="s">
        <v>125</v>
      </c>
      <c r="B33" s="30"/>
      <c r="C33" s="26" t="s">
        <v>124</v>
      </c>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row>
    <row r="34" spans="1:53">
      <c r="A34" s="28" t="s">
        <v>127</v>
      </c>
      <c r="B34" s="30"/>
      <c r="C34" s="26" t="s">
        <v>126</v>
      </c>
      <c r="AM34" s="162"/>
      <c r="AN34" s="162"/>
      <c r="AO34" s="162"/>
      <c r="AP34" s="162"/>
      <c r="AQ34" s="162"/>
      <c r="AR34" s="162"/>
      <c r="AS34" s="162"/>
      <c r="AT34" s="162"/>
      <c r="AU34" s="162"/>
      <c r="AV34" s="162"/>
      <c r="AW34" s="24"/>
      <c r="AX34" s="24"/>
      <c r="AY34" s="24"/>
      <c r="AZ34" s="24"/>
      <c r="BA34" s="24"/>
    </row>
    <row r="35" spans="1:53" ht="25.5" customHeight="1">
      <c r="A35" s="28" t="s">
        <v>129</v>
      </c>
      <c r="B35" s="30"/>
      <c r="C35" s="29" t="s">
        <v>128</v>
      </c>
    </row>
    <row r="36" spans="1:53" ht="45.75" thickBot="1">
      <c r="A36" s="629" t="s">
        <v>741</v>
      </c>
      <c r="B36" s="639" t="str">
        <f>B4</f>
        <v>Table (5)</v>
      </c>
      <c r="C36" s="270" t="s">
        <v>547</v>
      </c>
    </row>
    <row r="37" spans="1:53" s="3" customFormat="1" ht="27" customHeight="1">
      <c r="A37" s="796" t="s">
        <v>4</v>
      </c>
      <c r="B37" s="798" t="s">
        <v>103</v>
      </c>
      <c r="C37" s="800" t="s">
        <v>1</v>
      </c>
      <c r="D37" s="792" t="s">
        <v>725</v>
      </c>
      <c r="E37" s="793"/>
      <c r="F37" s="793"/>
      <c r="G37" s="793"/>
      <c r="H37" s="794" t="s">
        <v>104</v>
      </c>
      <c r="I37" s="792" t="s">
        <v>726</v>
      </c>
      <c r="J37" s="793"/>
      <c r="K37" s="793"/>
      <c r="L37" s="793"/>
      <c r="M37" s="794" t="s">
        <v>105</v>
      </c>
      <c r="N37" s="792" t="s">
        <v>727</v>
      </c>
      <c r="O37" s="793"/>
      <c r="P37" s="793"/>
      <c r="Q37" s="793"/>
      <c r="R37" s="664" t="s">
        <v>106</v>
      </c>
      <c r="S37" s="792" t="s">
        <v>728</v>
      </c>
      <c r="T37" s="793"/>
      <c r="U37" s="793"/>
      <c r="V37" s="793"/>
      <c r="W37" s="664" t="s">
        <v>107</v>
      </c>
      <c r="X37" s="792" t="s">
        <v>729</v>
      </c>
      <c r="Y37" s="793"/>
      <c r="Z37" s="793"/>
      <c r="AA37" s="793"/>
      <c r="AB37" s="664" t="s">
        <v>108</v>
      </c>
      <c r="AC37" s="792" t="s">
        <v>730</v>
      </c>
      <c r="AD37" s="793"/>
      <c r="AE37" s="793"/>
      <c r="AF37" s="793"/>
      <c r="AG37" s="664" t="s">
        <v>109</v>
      </c>
      <c r="AH37" s="792" t="s">
        <v>731</v>
      </c>
      <c r="AI37" s="793"/>
      <c r="AJ37" s="793"/>
      <c r="AK37" s="793"/>
      <c r="AL37" s="664" t="s">
        <v>448</v>
      </c>
      <c r="AM37" s="792" t="s">
        <v>732</v>
      </c>
      <c r="AN37" s="793"/>
      <c r="AO37" s="793"/>
      <c r="AP37" s="793"/>
      <c r="AQ37" s="664" t="s">
        <v>449</v>
      </c>
      <c r="AR37" s="792" t="s">
        <v>733</v>
      </c>
      <c r="AS37" s="793"/>
      <c r="AT37" s="793"/>
      <c r="AU37" s="793"/>
      <c r="AV37" s="664" t="s">
        <v>450</v>
      </c>
      <c r="AW37" s="792" t="s">
        <v>734</v>
      </c>
      <c r="AX37" s="793"/>
      <c r="AY37" s="793"/>
      <c r="AZ37" s="793"/>
      <c r="BA37" s="664" t="s">
        <v>439</v>
      </c>
    </row>
    <row r="38" spans="1:53" s="3" customFormat="1" ht="15.75" thickBot="1">
      <c r="A38" s="797"/>
      <c r="B38" s="799"/>
      <c r="C38" s="801"/>
      <c r="D38" s="347">
        <v>1</v>
      </c>
      <c r="E38" s="346">
        <v>2</v>
      </c>
      <c r="F38" s="346">
        <v>3</v>
      </c>
      <c r="G38" s="346">
        <v>4</v>
      </c>
      <c r="H38" s="795"/>
      <c r="I38" s="347">
        <v>1</v>
      </c>
      <c r="J38" s="346">
        <v>2</v>
      </c>
      <c r="K38" s="346">
        <v>3</v>
      </c>
      <c r="L38" s="346">
        <v>4</v>
      </c>
      <c r="M38" s="795"/>
      <c r="N38" s="347">
        <v>1</v>
      </c>
      <c r="O38" s="346">
        <v>2</v>
      </c>
      <c r="P38" s="346">
        <v>3</v>
      </c>
      <c r="Q38" s="346">
        <v>4</v>
      </c>
      <c r="R38" s="665"/>
      <c r="S38" s="347">
        <v>1</v>
      </c>
      <c r="T38" s="346">
        <v>2</v>
      </c>
      <c r="U38" s="346">
        <v>3</v>
      </c>
      <c r="V38" s="346">
        <v>4</v>
      </c>
      <c r="W38" s="665"/>
      <c r="X38" s="347">
        <v>1</v>
      </c>
      <c r="Y38" s="346">
        <v>2</v>
      </c>
      <c r="Z38" s="346">
        <v>3</v>
      </c>
      <c r="AA38" s="346">
        <v>4</v>
      </c>
      <c r="AB38" s="665"/>
      <c r="AC38" s="347">
        <v>1</v>
      </c>
      <c r="AD38" s="346">
        <v>2</v>
      </c>
      <c r="AE38" s="346">
        <v>3</v>
      </c>
      <c r="AF38" s="346">
        <v>4</v>
      </c>
      <c r="AG38" s="665"/>
      <c r="AH38" s="347">
        <v>1</v>
      </c>
      <c r="AI38" s="346">
        <v>2</v>
      </c>
      <c r="AJ38" s="346">
        <v>3</v>
      </c>
      <c r="AK38" s="346">
        <v>4</v>
      </c>
      <c r="AL38" s="665"/>
      <c r="AM38" s="347">
        <v>1</v>
      </c>
      <c r="AN38" s="346">
        <v>2</v>
      </c>
      <c r="AO38" s="346">
        <v>3</v>
      </c>
      <c r="AP38" s="346">
        <v>4</v>
      </c>
      <c r="AQ38" s="665"/>
      <c r="AR38" s="347">
        <v>1</v>
      </c>
      <c r="AS38" s="346">
        <v>2</v>
      </c>
      <c r="AT38" s="346">
        <v>3</v>
      </c>
      <c r="AU38" s="346">
        <v>4</v>
      </c>
      <c r="AV38" s="665"/>
      <c r="AW38" s="347">
        <v>1</v>
      </c>
      <c r="AX38" s="346">
        <v>2</v>
      </c>
      <c r="AY38" s="346">
        <v>3</v>
      </c>
      <c r="AZ38" s="346">
        <v>4</v>
      </c>
      <c r="BA38" s="665"/>
    </row>
    <row r="39" spans="1:53">
      <c r="A39" s="317" t="s">
        <v>10</v>
      </c>
      <c r="B39" s="189" t="s">
        <v>8</v>
      </c>
      <c r="C39" s="324" t="s">
        <v>9</v>
      </c>
      <c r="D39" s="542"/>
      <c r="E39" s="543"/>
      <c r="F39" s="543"/>
      <c r="G39" s="543"/>
      <c r="H39" s="544"/>
      <c r="I39" s="542">
        <f t="shared" ref="I39:I58" si="42">I7/D7*100-100</f>
        <v>1.4620154028480954</v>
      </c>
      <c r="J39" s="543">
        <f t="shared" ref="J39:J58" si="43">J7/E7*100-100</f>
        <v>4.7110385098352339</v>
      </c>
      <c r="K39" s="543">
        <f t="shared" ref="K39:K58" si="44">K7/F7*100-100</f>
        <v>5.0156616456204119</v>
      </c>
      <c r="L39" s="543">
        <f t="shared" ref="L39:L58" si="45">L7/G7*100-100</f>
        <v>7.2071687043449231</v>
      </c>
      <c r="M39" s="544">
        <f t="shared" ref="M39:M58" si="46">M7/H7*100-100</f>
        <v>4.5590039101243605</v>
      </c>
      <c r="N39" s="542">
        <f t="shared" ref="N39:N58" si="47">N7/I7*100-100</f>
        <v>2.6864959682216636</v>
      </c>
      <c r="O39" s="543">
        <f t="shared" ref="O39:O58" si="48">O7/J7*100-100</f>
        <v>3.6550928403559482</v>
      </c>
      <c r="P39" s="543">
        <f t="shared" ref="P39:P58" si="49">P7/K7*100-100</f>
        <v>7.8122664913136077</v>
      </c>
      <c r="Q39" s="543">
        <f t="shared" ref="Q39:Q58" si="50">Q7/L7*100-100</f>
        <v>9.3330054934319406</v>
      </c>
      <c r="R39" s="544">
        <f t="shared" ref="R39:R58" si="51">R7/M7*100-100</f>
        <v>5.8718884939097791</v>
      </c>
      <c r="S39" s="542">
        <f t="shared" ref="S39:S58" si="52">S7/N7*100-100</f>
        <v>21.302420029345967</v>
      </c>
      <c r="T39" s="543">
        <f t="shared" ref="T39:T58" si="53">T7/O7*100-100</f>
        <v>27.925884237807992</v>
      </c>
      <c r="U39" s="543">
        <f t="shared" ref="U39:U58" si="54">U7/P7*100-100</f>
        <v>27.479628869731386</v>
      </c>
      <c r="V39" s="543">
        <f t="shared" ref="V39:V58" si="55">V7/Q7*100-100</f>
        <v>23.570179867480604</v>
      </c>
      <c r="W39" s="544">
        <f t="shared" ref="W39:W58" si="56">W7/R7*100-100</f>
        <v>25.06189472450653</v>
      </c>
      <c r="X39" s="542">
        <f t="shared" ref="X39:X58" si="57">X7/S7*100-100</f>
        <v>16.324360436224737</v>
      </c>
      <c r="Y39" s="543">
        <f t="shared" ref="Y39:Y58" si="58">Y7/T7*100-100</f>
        <v>9.6771345483280982</v>
      </c>
      <c r="Z39" s="543">
        <f t="shared" ref="Z39:Z58" si="59">Z7/U7*100-100</f>
        <v>4.1702444304050772</v>
      </c>
      <c r="AA39" s="543">
        <f t="shared" ref="AA39:AA58" si="60">AA7/V7*100-100</f>
        <v>1.5393212910598493</v>
      </c>
      <c r="AB39" s="544">
        <f t="shared" ref="AB39:AB58" si="61">AB7/W7*100-100</f>
        <v>7.7411636369162835</v>
      </c>
      <c r="AC39" s="542">
        <f t="shared" ref="AC39:AC58" si="62">AC7/X7*100-100</f>
        <v>6.4906847637647758</v>
      </c>
      <c r="AD39" s="543">
        <f t="shared" ref="AD39:AD58" si="63">AD7/Y7*100-100</f>
        <v>6.9329162371335684</v>
      </c>
      <c r="AE39" s="543">
        <f t="shared" ref="AE39:AE58" si="64">AE7/Z7*100-100</f>
        <v>9.6480795334609866</v>
      </c>
      <c r="AF39" s="543">
        <f t="shared" ref="AF39:AF58" si="65">AF7/AA7*100-100</f>
        <v>13.101742651372376</v>
      </c>
      <c r="AG39" s="544">
        <f t="shared" ref="AG39:AG58" si="66">AG7/AB7*100-100</f>
        <v>8.9911417408152801</v>
      </c>
      <c r="AH39" s="542">
        <f t="shared" ref="AH39:AH58" si="67">AH7/AC7*100-100</f>
        <v>17.577286181176646</v>
      </c>
      <c r="AI39" s="543">
        <f t="shared" ref="AI39:AI58" si="68">AI7/AD7*100-100</f>
        <v>21.276488902077446</v>
      </c>
      <c r="AJ39" s="543">
        <f t="shared" ref="AJ39:AJ58" si="69">AJ7/AE7*100-100</f>
        <v>23.540071731345819</v>
      </c>
      <c r="AK39" s="543">
        <f t="shared" ref="AK39:AK58" si="70">AK7/AF7*100-100</f>
        <v>20.122988727729791</v>
      </c>
      <c r="AL39" s="544">
        <f t="shared" ref="AL39:AL58" si="71">AL7/AG7*100-100</f>
        <v>20.626518074403094</v>
      </c>
      <c r="AM39" s="542">
        <f t="shared" ref="AM39:AM58" si="72">AM7/AH7*100-100</f>
        <v>20.640116196086751</v>
      </c>
      <c r="AN39" s="543">
        <f t="shared" ref="AN39:AN58" si="73">AN7/AI7*100-100</f>
        <v>18.109602543634267</v>
      </c>
      <c r="AO39" s="543">
        <f t="shared" ref="AO39:AO58" si="74">AO7/AJ7*100-100</f>
        <v>9.6864145353513322</v>
      </c>
      <c r="AP39" s="543">
        <f t="shared" ref="AP39:AP58" si="75">AP7/AK7*100-100</f>
        <v>14.564813774194747</v>
      </c>
      <c r="AQ39" s="544">
        <f t="shared" ref="AQ39:AQ58" si="76">AQ7/AL7*100-100</f>
        <v>15.68580812736522</v>
      </c>
      <c r="AR39" s="542">
        <f t="shared" ref="AR39:AR58" si="77">AR7/AM7*100-100</f>
        <v>5.8625813562685352</v>
      </c>
      <c r="AS39" s="543">
        <f t="shared" ref="AS39:AS58" si="78">AS7/AN7*100-100</f>
        <v>2.8534291205599516</v>
      </c>
      <c r="AT39" s="543">
        <f t="shared" ref="AT39:AT58" si="79">AT7/AO7*100-100</f>
        <v>2.4759946558299077</v>
      </c>
      <c r="AU39" s="543">
        <f t="shared" ref="AU39:AU58" si="80">AU7/AP7*100-100</f>
        <v>0.49126081192194704</v>
      </c>
      <c r="AV39" s="544">
        <f t="shared" ref="AV39:AV58" si="81">AV7/AQ7*100-100</f>
        <v>2.9380989058143996</v>
      </c>
      <c r="AW39" s="542">
        <f t="shared" ref="AW39:AX58" si="82">AW7/AR7*100-100</f>
        <v>0.61227769858089687</v>
      </c>
      <c r="AX39" s="702">
        <f t="shared" si="82"/>
        <v>1.741276375750985</v>
      </c>
      <c r="AY39" s="8"/>
      <c r="AZ39" s="8"/>
      <c r="BA39" s="351"/>
    </row>
    <row r="40" spans="1:53">
      <c r="A40" s="317" t="s">
        <v>14</v>
      </c>
      <c r="B40" s="189" t="s">
        <v>12</v>
      </c>
      <c r="C40" s="324" t="s">
        <v>13</v>
      </c>
      <c r="D40" s="542"/>
      <c r="E40" s="543"/>
      <c r="F40" s="543"/>
      <c r="G40" s="543"/>
      <c r="H40" s="544"/>
      <c r="I40" s="542">
        <f t="shared" si="42"/>
        <v>5.4421508250543269</v>
      </c>
      <c r="J40" s="543">
        <f t="shared" si="43"/>
        <v>0.90726026976437879</v>
      </c>
      <c r="K40" s="543">
        <f t="shared" si="44"/>
        <v>-1.3975452013022505</v>
      </c>
      <c r="L40" s="543">
        <f t="shared" si="45"/>
        <v>-0.16712544466706447</v>
      </c>
      <c r="M40" s="544">
        <f t="shared" si="46"/>
        <v>1.1578922679374983</v>
      </c>
      <c r="N40" s="542">
        <f t="shared" si="47"/>
        <v>0.48478416026063087</v>
      </c>
      <c r="O40" s="543">
        <f t="shared" si="48"/>
        <v>-0.48807876889966906</v>
      </c>
      <c r="P40" s="543">
        <f t="shared" si="49"/>
        <v>0.93361613180722713</v>
      </c>
      <c r="Q40" s="543">
        <f t="shared" si="50"/>
        <v>-1.1125528497045849</v>
      </c>
      <c r="R40" s="544">
        <f t="shared" si="51"/>
        <v>-3.2380666959042514E-2</v>
      </c>
      <c r="S40" s="542">
        <f t="shared" si="52"/>
        <v>-1.0604203382062565</v>
      </c>
      <c r="T40" s="543">
        <f t="shared" si="53"/>
        <v>-1.6655214648411487</v>
      </c>
      <c r="U40" s="543">
        <f t="shared" si="54"/>
        <v>-1.8149830638690929</v>
      </c>
      <c r="V40" s="543">
        <f t="shared" si="55"/>
        <v>1.9649778218346938</v>
      </c>
      <c r="W40" s="544">
        <f t="shared" si="56"/>
        <v>-0.68177554067661106</v>
      </c>
      <c r="X40" s="542">
        <f t="shared" si="57"/>
        <v>-2.9162384474693539</v>
      </c>
      <c r="Y40" s="543">
        <f t="shared" si="58"/>
        <v>1.1389140555587005</v>
      </c>
      <c r="Z40" s="543">
        <f t="shared" si="59"/>
        <v>-1.1874146286210134</v>
      </c>
      <c r="AA40" s="543">
        <f t="shared" si="60"/>
        <v>-6.6471801017257803E-2</v>
      </c>
      <c r="AB40" s="544">
        <f t="shared" si="61"/>
        <v>-0.7771619662472915</v>
      </c>
      <c r="AC40" s="542">
        <f t="shared" si="62"/>
        <v>-2.0233207873358197</v>
      </c>
      <c r="AD40" s="543">
        <f t="shared" si="63"/>
        <v>-0.71270892062528901</v>
      </c>
      <c r="AE40" s="543">
        <f t="shared" si="64"/>
        <v>2.4274371345402983</v>
      </c>
      <c r="AF40" s="543">
        <f t="shared" si="65"/>
        <v>-3.1176899614970779</v>
      </c>
      <c r="AG40" s="544">
        <f t="shared" si="66"/>
        <v>-0.84703952812695604</v>
      </c>
      <c r="AH40" s="542">
        <f t="shared" si="67"/>
        <v>-3.1413484811192092</v>
      </c>
      <c r="AI40" s="543">
        <f t="shared" si="68"/>
        <v>-2.5749389489236023</v>
      </c>
      <c r="AJ40" s="543">
        <f t="shared" si="69"/>
        <v>-3.5763465947663917</v>
      </c>
      <c r="AK40" s="543">
        <f t="shared" si="70"/>
        <v>0.36686059900370083</v>
      </c>
      <c r="AL40" s="544">
        <f t="shared" si="71"/>
        <v>-2.2644104926235542</v>
      </c>
      <c r="AM40" s="542">
        <f t="shared" si="72"/>
        <v>-8.0646320229305957E-2</v>
      </c>
      <c r="AN40" s="543">
        <f t="shared" si="73"/>
        <v>-1.9561639749255022</v>
      </c>
      <c r="AO40" s="543">
        <f t="shared" si="74"/>
        <v>0.86186739050573635</v>
      </c>
      <c r="AP40" s="543">
        <f t="shared" si="75"/>
        <v>-7.842751528355052E-2</v>
      </c>
      <c r="AQ40" s="544">
        <f t="shared" si="76"/>
        <v>-0.31268397643903256</v>
      </c>
      <c r="AR40" s="542">
        <f t="shared" si="77"/>
        <v>0.58733144481659849</v>
      </c>
      <c r="AS40" s="543">
        <f t="shared" si="78"/>
        <v>-1.7421728505333078</v>
      </c>
      <c r="AT40" s="543">
        <f t="shared" si="79"/>
        <v>-2.7370033955058233</v>
      </c>
      <c r="AU40" s="543">
        <f t="shared" si="80"/>
        <v>-3.4042024462646765</v>
      </c>
      <c r="AV40" s="544">
        <f t="shared" si="81"/>
        <v>-1.840589076645756</v>
      </c>
      <c r="AW40" s="542">
        <f t="shared" si="82"/>
        <v>-4.1402635874021598E-4</v>
      </c>
      <c r="AX40" s="702">
        <f t="shared" si="82"/>
        <v>-1.3366410241659565</v>
      </c>
      <c r="AY40" s="8"/>
      <c r="AZ40" s="8"/>
      <c r="BA40" s="351"/>
    </row>
    <row r="41" spans="1:53">
      <c r="A41" s="9" t="s">
        <v>18</v>
      </c>
      <c r="B41" s="190" t="s">
        <v>16</v>
      </c>
      <c r="C41" s="325" t="s">
        <v>17</v>
      </c>
      <c r="D41" s="540"/>
      <c r="E41" s="541"/>
      <c r="F41" s="541"/>
      <c r="G41" s="541"/>
      <c r="H41" s="544"/>
      <c r="I41" s="540">
        <f t="shared" si="42"/>
        <v>2.8226446828584812</v>
      </c>
      <c r="J41" s="541">
        <f t="shared" si="43"/>
        <v>2.0582366778969003</v>
      </c>
      <c r="K41" s="541">
        <f t="shared" si="44"/>
        <v>4.365637948363684</v>
      </c>
      <c r="L41" s="541">
        <f t="shared" si="45"/>
        <v>10.699175742472747</v>
      </c>
      <c r="M41" s="544">
        <f t="shared" si="46"/>
        <v>4.9088873146506415</v>
      </c>
      <c r="N41" s="540">
        <f t="shared" si="47"/>
        <v>9.2536708848326441</v>
      </c>
      <c r="O41" s="541">
        <f t="shared" si="48"/>
        <v>5.8766747327109385</v>
      </c>
      <c r="P41" s="541">
        <f t="shared" si="49"/>
        <v>2.8583235357009755</v>
      </c>
      <c r="Q41" s="541">
        <f t="shared" si="50"/>
        <v>3.0278238232071715</v>
      </c>
      <c r="R41" s="544">
        <f t="shared" si="51"/>
        <v>5.1768009447555698</v>
      </c>
      <c r="S41" s="540">
        <f t="shared" si="52"/>
        <v>0.76037823919136827</v>
      </c>
      <c r="T41" s="541">
        <f t="shared" si="53"/>
        <v>2.9868966349235251</v>
      </c>
      <c r="U41" s="541">
        <f t="shared" si="54"/>
        <v>6.579184246299306</v>
      </c>
      <c r="V41" s="541">
        <f t="shared" si="55"/>
        <v>7.3247835949604223</v>
      </c>
      <c r="W41" s="544">
        <f t="shared" si="56"/>
        <v>4.4181980560289844</v>
      </c>
      <c r="X41" s="540">
        <f t="shared" si="57"/>
        <v>2.8404334037675767</v>
      </c>
      <c r="Y41" s="541">
        <f t="shared" si="58"/>
        <v>6.4107007461183514</v>
      </c>
      <c r="Z41" s="541">
        <f t="shared" si="59"/>
        <v>9.0924313545560693</v>
      </c>
      <c r="AA41" s="541">
        <f t="shared" si="60"/>
        <v>6.6974907206767114</v>
      </c>
      <c r="AB41" s="544">
        <f t="shared" si="61"/>
        <v>6.3274457153934378</v>
      </c>
      <c r="AC41" s="540">
        <f t="shared" si="62"/>
        <v>6.350897794610205</v>
      </c>
      <c r="AD41" s="541">
        <f t="shared" si="63"/>
        <v>-2.3729270362347989</v>
      </c>
      <c r="AE41" s="541">
        <f t="shared" si="64"/>
        <v>-0.18467266565835416</v>
      </c>
      <c r="AF41" s="541">
        <f t="shared" si="65"/>
        <v>0.71661970589758539</v>
      </c>
      <c r="AG41" s="544">
        <f t="shared" si="66"/>
        <v>0.97945413380358559</v>
      </c>
      <c r="AH41" s="540">
        <f t="shared" si="67"/>
        <v>-10.36005195271926</v>
      </c>
      <c r="AI41" s="541">
        <f t="shared" si="68"/>
        <v>-6.4322759557126545</v>
      </c>
      <c r="AJ41" s="541">
        <f t="shared" si="69"/>
        <v>5.3795987709699347</v>
      </c>
      <c r="AK41" s="541">
        <f t="shared" si="70"/>
        <v>7.2501657820925374</v>
      </c>
      <c r="AL41" s="544">
        <f t="shared" si="71"/>
        <v>-0.8236511535533424</v>
      </c>
      <c r="AM41" s="540">
        <f t="shared" si="72"/>
        <v>16.485532333614145</v>
      </c>
      <c r="AN41" s="541">
        <f t="shared" si="73"/>
        <v>18.120878229386534</v>
      </c>
      <c r="AO41" s="541">
        <f t="shared" si="74"/>
        <v>-1.7312277565333858</v>
      </c>
      <c r="AP41" s="541">
        <f t="shared" si="75"/>
        <v>-2.0225052532677523</v>
      </c>
      <c r="AQ41" s="544">
        <f t="shared" si="76"/>
        <v>6.7428238521893604</v>
      </c>
      <c r="AR41" s="540">
        <f t="shared" si="77"/>
        <v>-0.94178078930568176</v>
      </c>
      <c r="AS41" s="541">
        <f t="shared" si="78"/>
        <v>-6.5519493969876379</v>
      </c>
      <c r="AT41" s="541">
        <f t="shared" si="79"/>
        <v>2.0427719814059486</v>
      </c>
      <c r="AU41" s="541">
        <f t="shared" si="80"/>
        <v>-1.0308478776271812</v>
      </c>
      <c r="AV41" s="544">
        <f t="shared" si="81"/>
        <v>-1.6471782764514558</v>
      </c>
      <c r="AW41" s="540">
        <f t="shared" si="82"/>
        <v>-1.7818656335994092</v>
      </c>
      <c r="AX41" s="705">
        <f t="shared" si="82"/>
        <v>-11.32441782374633</v>
      </c>
      <c r="AY41" s="11"/>
      <c r="AZ41" s="11"/>
      <c r="BA41" s="351"/>
    </row>
    <row r="42" spans="1:53" ht="45">
      <c r="A42" s="9" t="s">
        <v>88</v>
      </c>
      <c r="B42" s="190" t="s">
        <v>20</v>
      </c>
      <c r="C42" s="325" t="s">
        <v>21</v>
      </c>
      <c r="D42" s="540"/>
      <c r="E42" s="541"/>
      <c r="F42" s="541"/>
      <c r="G42" s="541"/>
      <c r="H42" s="544"/>
      <c r="I42" s="540">
        <f t="shared" si="42"/>
        <v>35.722976606735784</v>
      </c>
      <c r="J42" s="541">
        <f t="shared" si="43"/>
        <v>47.024810611798472</v>
      </c>
      <c r="K42" s="541">
        <f t="shared" si="44"/>
        <v>48.3621292034737</v>
      </c>
      <c r="L42" s="541">
        <f t="shared" si="45"/>
        <v>42.621177209775425</v>
      </c>
      <c r="M42" s="544">
        <f t="shared" si="46"/>
        <v>44.335560486663837</v>
      </c>
      <c r="N42" s="540">
        <f t="shared" si="47"/>
        <v>33.273237881096208</v>
      </c>
      <c r="O42" s="541">
        <f t="shared" si="48"/>
        <v>11.666256190449118</v>
      </c>
      <c r="P42" s="541">
        <f t="shared" si="49"/>
        <v>12.930558163963582</v>
      </c>
      <c r="Q42" s="541">
        <f t="shared" si="50"/>
        <v>12.210744048444468</v>
      </c>
      <c r="R42" s="544">
        <f t="shared" si="51"/>
        <v>15.799804490774875</v>
      </c>
      <c r="S42" s="540">
        <f t="shared" si="52"/>
        <v>10.946029729738683</v>
      </c>
      <c r="T42" s="541">
        <f t="shared" si="53"/>
        <v>16.784240283554965</v>
      </c>
      <c r="U42" s="541">
        <f t="shared" si="54"/>
        <v>14.975446888101416</v>
      </c>
      <c r="V42" s="541">
        <f t="shared" si="55"/>
        <v>16.108387062215115</v>
      </c>
      <c r="W42" s="544">
        <f t="shared" si="56"/>
        <v>14.944096800410961</v>
      </c>
      <c r="X42" s="540">
        <f t="shared" si="57"/>
        <v>10.313711264527981</v>
      </c>
      <c r="Y42" s="541">
        <f t="shared" si="58"/>
        <v>5.6140959110408062</v>
      </c>
      <c r="Z42" s="541">
        <f t="shared" si="59"/>
        <v>6.5011231923301409</v>
      </c>
      <c r="AA42" s="541">
        <f t="shared" si="60"/>
        <v>7.5085766058454766</v>
      </c>
      <c r="AB42" s="544">
        <f t="shared" si="61"/>
        <v>7.2158248944999457</v>
      </c>
      <c r="AC42" s="540">
        <f t="shared" si="62"/>
        <v>6.1751619497834298</v>
      </c>
      <c r="AD42" s="541">
        <f t="shared" si="63"/>
        <v>4.8835011028352682</v>
      </c>
      <c r="AE42" s="541">
        <f t="shared" si="64"/>
        <v>3.7769590339617167</v>
      </c>
      <c r="AF42" s="541">
        <f t="shared" si="65"/>
        <v>2.0977038747948171</v>
      </c>
      <c r="AG42" s="544">
        <f t="shared" si="66"/>
        <v>4.1140514917181008</v>
      </c>
      <c r="AH42" s="540">
        <f t="shared" si="67"/>
        <v>4.8344975664757186</v>
      </c>
      <c r="AI42" s="541">
        <f t="shared" si="68"/>
        <v>4.0769924311857579</v>
      </c>
      <c r="AJ42" s="541">
        <f t="shared" si="69"/>
        <v>-2.2096847787992857</v>
      </c>
      <c r="AK42" s="541">
        <f t="shared" si="70"/>
        <v>-1.8654785561284797</v>
      </c>
      <c r="AL42" s="544">
        <f t="shared" si="71"/>
        <v>0.88564399728319643</v>
      </c>
      <c r="AM42" s="540">
        <f t="shared" si="72"/>
        <v>-2.1455095834462412</v>
      </c>
      <c r="AN42" s="541">
        <f t="shared" si="73"/>
        <v>-14.524675657882398</v>
      </c>
      <c r="AO42" s="541">
        <f t="shared" si="74"/>
        <v>-10.053015345540544</v>
      </c>
      <c r="AP42" s="541">
        <f t="shared" si="75"/>
        <v>-10.899202951978452</v>
      </c>
      <c r="AQ42" s="544">
        <f t="shared" si="76"/>
        <v>-9.8617641140423302</v>
      </c>
      <c r="AR42" s="540">
        <f t="shared" si="77"/>
        <v>0.7107480874869907</v>
      </c>
      <c r="AS42" s="541">
        <f t="shared" si="78"/>
        <v>28.754536084954452</v>
      </c>
      <c r="AT42" s="541">
        <f t="shared" si="79"/>
        <v>34.661885294032629</v>
      </c>
      <c r="AU42" s="541">
        <f t="shared" si="80"/>
        <v>40.323260170786284</v>
      </c>
      <c r="AV42" s="544">
        <f t="shared" si="81"/>
        <v>27.008418389553484</v>
      </c>
      <c r="AW42" s="540">
        <f t="shared" si="82"/>
        <v>25.823392987316595</v>
      </c>
      <c r="AX42" s="705">
        <f t="shared" si="82"/>
        <v>2.2255106819782071</v>
      </c>
      <c r="AY42" s="11"/>
      <c r="AZ42" s="11"/>
      <c r="BA42" s="351"/>
    </row>
    <row r="43" spans="1:53">
      <c r="A43" s="9" t="s">
        <v>24</v>
      </c>
      <c r="B43" s="190" t="s">
        <v>22</v>
      </c>
      <c r="C43" s="325" t="s">
        <v>23</v>
      </c>
      <c r="D43" s="540"/>
      <c r="E43" s="541"/>
      <c r="F43" s="541"/>
      <c r="G43" s="541"/>
      <c r="H43" s="544"/>
      <c r="I43" s="540">
        <f t="shared" si="42"/>
        <v>7.7111522503584808</v>
      </c>
      <c r="J43" s="541">
        <f t="shared" si="43"/>
        <v>9.1339985685933982</v>
      </c>
      <c r="K43" s="541">
        <f t="shared" si="44"/>
        <v>8.8176991208581228</v>
      </c>
      <c r="L43" s="541">
        <f t="shared" si="45"/>
        <v>9.6334496018722433</v>
      </c>
      <c r="M43" s="544">
        <f t="shared" si="46"/>
        <v>8.8196221825916439</v>
      </c>
      <c r="N43" s="540">
        <f t="shared" si="47"/>
        <v>19.189100760683203</v>
      </c>
      <c r="O43" s="541">
        <f t="shared" si="48"/>
        <v>20.006144152181207</v>
      </c>
      <c r="P43" s="541">
        <f t="shared" si="49"/>
        <v>20.793514563124347</v>
      </c>
      <c r="Q43" s="541">
        <f t="shared" si="50"/>
        <v>24.601042684612096</v>
      </c>
      <c r="R43" s="544">
        <f t="shared" si="51"/>
        <v>21.167414529229831</v>
      </c>
      <c r="S43" s="540">
        <f t="shared" si="52"/>
        <v>26.919756779477666</v>
      </c>
      <c r="T43" s="541">
        <f t="shared" si="53"/>
        <v>20.4099193988541</v>
      </c>
      <c r="U43" s="541">
        <f t="shared" si="54"/>
        <v>23.63738543174199</v>
      </c>
      <c r="V43" s="541">
        <f t="shared" si="55"/>
        <v>20.545652910545016</v>
      </c>
      <c r="W43" s="544">
        <f t="shared" si="56"/>
        <v>22.859943201032465</v>
      </c>
      <c r="X43" s="540">
        <f t="shared" si="57"/>
        <v>14.669876114380244</v>
      </c>
      <c r="Y43" s="541">
        <f t="shared" si="58"/>
        <v>17.753639964457733</v>
      </c>
      <c r="Z43" s="541">
        <f t="shared" si="59"/>
        <v>22.778393006563519</v>
      </c>
      <c r="AA43" s="541">
        <f t="shared" si="60"/>
        <v>26.274323416856603</v>
      </c>
      <c r="AB43" s="544">
        <f t="shared" si="61"/>
        <v>20.413571089314544</v>
      </c>
      <c r="AC43" s="540">
        <f t="shared" si="62"/>
        <v>29.034656713080039</v>
      </c>
      <c r="AD43" s="541">
        <f t="shared" si="63"/>
        <v>32.519651066789322</v>
      </c>
      <c r="AE43" s="541">
        <f t="shared" si="64"/>
        <v>30.355278665576577</v>
      </c>
      <c r="AF43" s="541">
        <f t="shared" si="65"/>
        <v>22.682021682278503</v>
      </c>
      <c r="AG43" s="544">
        <f t="shared" si="66"/>
        <v>28.467456112864397</v>
      </c>
      <c r="AH43" s="540">
        <f t="shared" si="67"/>
        <v>10.582977176315438</v>
      </c>
      <c r="AI43" s="541">
        <f t="shared" si="68"/>
        <v>1.5238004603791637</v>
      </c>
      <c r="AJ43" s="541">
        <f t="shared" si="69"/>
        <v>-2.9796725261024193</v>
      </c>
      <c r="AK43" s="541">
        <f t="shared" si="70"/>
        <v>-1.3578060912212635</v>
      </c>
      <c r="AL43" s="544">
        <f t="shared" si="71"/>
        <v>1.8301940231758351</v>
      </c>
      <c r="AM43" s="540">
        <f t="shared" si="72"/>
        <v>-2.9509890705173802</v>
      </c>
      <c r="AN43" s="541">
        <f t="shared" si="73"/>
        <v>3.2421953818224409</v>
      </c>
      <c r="AO43" s="541">
        <f t="shared" si="74"/>
        <v>2.0702834018058809</v>
      </c>
      <c r="AP43" s="541">
        <f t="shared" si="75"/>
        <v>2.6093991989712322</v>
      </c>
      <c r="AQ43" s="544">
        <f t="shared" si="76"/>
        <v>1.1504656231337265</v>
      </c>
      <c r="AR43" s="540">
        <f t="shared" si="77"/>
        <v>-0.360132278156712</v>
      </c>
      <c r="AS43" s="541">
        <f t="shared" si="78"/>
        <v>-2.2996117548440225</v>
      </c>
      <c r="AT43" s="541">
        <f t="shared" si="79"/>
        <v>-2.3039168935315928</v>
      </c>
      <c r="AU43" s="541">
        <f t="shared" si="80"/>
        <v>-1.7861622459521129</v>
      </c>
      <c r="AV43" s="544">
        <f t="shared" si="81"/>
        <v>-1.6767116853174002</v>
      </c>
      <c r="AW43" s="540">
        <f t="shared" si="82"/>
        <v>-3.056187368981341</v>
      </c>
      <c r="AX43" s="705">
        <f t="shared" si="82"/>
        <v>-4.272184525172122</v>
      </c>
      <c r="AY43" s="11"/>
      <c r="AZ43" s="11"/>
      <c r="BA43" s="351"/>
    </row>
    <row r="44" spans="1:53" ht="30">
      <c r="A44" s="9" t="s">
        <v>28</v>
      </c>
      <c r="B44" s="190" t="s">
        <v>26</v>
      </c>
      <c r="C44" s="325" t="s">
        <v>27</v>
      </c>
      <c r="D44" s="540"/>
      <c r="E44" s="541"/>
      <c r="F44" s="541"/>
      <c r="G44" s="541"/>
      <c r="H44" s="544"/>
      <c r="I44" s="540">
        <f t="shared" si="42"/>
        <v>4.7702488894743453</v>
      </c>
      <c r="J44" s="541">
        <f t="shared" si="43"/>
        <v>5.6731284509234712</v>
      </c>
      <c r="K44" s="541">
        <f t="shared" si="44"/>
        <v>9.6299663631012464</v>
      </c>
      <c r="L44" s="541">
        <f t="shared" si="45"/>
        <v>9.752651299675847</v>
      </c>
      <c r="M44" s="544">
        <f t="shared" si="46"/>
        <v>7.668663443265288</v>
      </c>
      <c r="N44" s="540">
        <f t="shared" si="47"/>
        <v>15.465116012109164</v>
      </c>
      <c r="O44" s="541">
        <f t="shared" si="48"/>
        <v>11.529591864411898</v>
      </c>
      <c r="P44" s="541">
        <f t="shared" si="49"/>
        <v>12.144891196526373</v>
      </c>
      <c r="Q44" s="541">
        <f t="shared" si="50"/>
        <v>19.83549150475335</v>
      </c>
      <c r="R44" s="544">
        <f t="shared" si="51"/>
        <v>14.822564731265885</v>
      </c>
      <c r="S44" s="540">
        <f t="shared" si="52"/>
        <v>20.106648113460366</v>
      </c>
      <c r="T44" s="541">
        <f t="shared" si="53"/>
        <v>7.7378713526919114</v>
      </c>
      <c r="U44" s="541">
        <f t="shared" si="54"/>
        <v>10.501252119169393</v>
      </c>
      <c r="V44" s="541">
        <f t="shared" si="55"/>
        <v>9.7624168959400208</v>
      </c>
      <c r="W44" s="544">
        <f t="shared" si="56"/>
        <v>11.69057397430268</v>
      </c>
      <c r="X44" s="540">
        <f t="shared" si="57"/>
        <v>9.3311774164864403</v>
      </c>
      <c r="Y44" s="541">
        <f t="shared" si="58"/>
        <v>11.146809949748018</v>
      </c>
      <c r="Z44" s="541">
        <f t="shared" si="59"/>
        <v>4.2073869373445945</v>
      </c>
      <c r="AA44" s="541">
        <f t="shared" si="60"/>
        <v>1.9733455232206438</v>
      </c>
      <c r="AB44" s="544">
        <f t="shared" si="61"/>
        <v>6.2628106420687715</v>
      </c>
      <c r="AC44" s="540">
        <f t="shared" si="62"/>
        <v>-7.5675552948039666</v>
      </c>
      <c r="AD44" s="541">
        <f t="shared" si="63"/>
        <v>-11.713580969659489</v>
      </c>
      <c r="AE44" s="541">
        <f t="shared" si="64"/>
        <v>-12.966862096752806</v>
      </c>
      <c r="AF44" s="541">
        <f t="shared" si="65"/>
        <v>-10.47733123032647</v>
      </c>
      <c r="AG44" s="544">
        <f t="shared" si="66"/>
        <v>-10.739382961423047</v>
      </c>
      <c r="AH44" s="540">
        <f t="shared" si="67"/>
        <v>-5.5291862433035703</v>
      </c>
      <c r="AI44" s="541">
        <f t="shared" si="68"/>
        <v>0.1149530828769656</v>
      </c>
      <c r="AJ44" s="541">
        <f t="shared" si="69"/>
        <v>-1.2808777428882507</v>
      </c>
      <c r="AK44" s="541">
        <f t="shared" si="70"/>
        <v>0.22957419410516877</v>
      </c>
      <c r="AL44" s="544">
        <f t="shared" si="71"/>
        <v>-1.5813897135113137</v>
      </c>
      <c r="AM44" s="540">
        <f t="shared" si="72"/>
        <v>1.077613069911763</v>
      </c>
      <c r="AN44" s="541">
        <f t="shared" si="73"/>
        <v>0.38429798706442853</v>
      </c>
      <c r="AO44" s="541">
        <f t="shared" si="74"/>
        <v>3.5099143507692645</v>
      </c>
      <c r="AP44" s="541">
        <f t="shared" si="75"/>
        <v>1.2670110487362365</v>
      </c>
      <c r="AQ44" s="544">
        <f t="shared" si="76"/>
        <v>1.5997167907580803</v>
      </c>
      <c r="AR44" s="540">
        <f t="shared" si="77"/>
        <v>4.2940990392111189E-2</v>
      </c>
      <c r="AS44" s="541">
        <f t="shared" si="78"/>
        <v>-1.2856502955235243</v>
      </c>
      <c r="AT44" s="541">
        <f t="shared" si="79"/>
        <v>-0.17447427450201758</v>
      </c>
      <c r="AU44" s="541">
        <f t="shared" si="80"/>
        <v>5.4861831924313265E-4</v>
      </c>
      <c r="AV44" s="544">
        <f t="shared" si="81"/>
        <v>-0.32933999752586374</v>
      </c>
      <c r="AW44" s="540">
        <f t="shared" si="82"/>
        <v>-4.4421887594970428</v>
      </c>
      <c r="AX44" s="705">
        <f t="shared" si="82"/>
        <v>-30.393059787409101</v>
      </c>
      <c r="AY44" s="11"/>
      <c r="AZ44" s="11"/>
      <c r="BA44" s="351"/>
    </row>
    <row r="45" spans="1:53">
      <c r="A45" s="9" t="s">
        <v>32</v>
      </c>
      <c r="B45" s="190" t="s">
        <v>30</v>
      </c>
      <c r="C45" s="325" t="s">
        <v>31</v>
      </c>
      <c r="D45" s="540"/>
      <c r="E45" s="541"/>
      <c r="F45" s="541"/>
      <c r="G45" s="541"/>
      <c r="H45" s="544"/>
      <c r="I45" s="540">
        <f t="shared" si="42"/>
        <v>4.5664112421380167</v>
      </c>
      <c r="J45" s="541">
        <f t="shared" si="43"/>
        <v>3.641907638232226</v>
      </c>
      <c r="K45" s="541">
        <f t="shared" si="44"/>
        <v>-0.45659441365650366</v>
      </c>
      <c r="L45" s="541">
        <f t="shared" si="45"/>
        <v>9.1240543401573575</v>
      </c>
      <c r="M45" s="544">
        <f t="shared" si="46"/>
        <v>4.2058784443429857</v>
      </c>
      <c r="N45" s="540">
        <f t="shared" si="47"/>
        <v>1.0522629737864406</v>
      </c>
      <c r="O45" s="541">
        <f t="shared" si="48"/>
        <v>7.054192144515909</v>
      </c>
      <c r="P45" s="541">
        <f t="shared" si="49"/>
        <v>4.6444260429320963</v>
      </c>
      <c r="Q45" s="541">
        <f t="shared" si="50"/>
        <v>-3.4636129245630087</v>
      </c>
      <c r="R45" s="544">
        <f t="shared" si="51"/>
        <v>2.0940660279268286</v>
      </c>
      <c r="S45" s="540">
        <f t="shared" si="52"/>
        <v>7.507303676572576</v>
      </c>
      <c r="T45" s="541">
        <f t="shared" si="53"/>
        <v>9.0466037042514529</v>
      </c>
      <c r="U45" s="541">
        <f t="shared" si="54"/>
        <v>6.2658545212234174</v>
      </c>
      <c r="V45" s="541">
        <f t="shared" si="55"/>
        <v>9.3871738306549446</v>
      </c>
      <c r="W45" s="544">
        <f t="shared" si="56"/>
        <v>8.021021129546682</v>
      </c>
      <c r="X45" s="540">
        <f t="shared" si="57"/>
        <v>-1.3901131607424446</v>
      </c>
      <c r="Y45" s="541">
        <f t="shared" si="58"/>
        <v>6.1467918459162405</v>
      </c>
      <c r="Z45" s="541">
        <f t="shared" si="59"/>
        <v>5.3818433873297238</v>
      </c>
      <c r="AA45" s="541">
        <f t="shared" si="60"/>
        <v>5.546057111800053</v>
      </c>
      <c r="AB45" s="544">
        <f t="shared" si="61"/>
        <v>3.8136623299348287</v>
      </c>
      <c r="AC45" s="540">
        <f t="shared" si="62"/>
        <v>9.8443675543786355</v>
      </c>
      <c r="AD45" s="541">
        <f t="shared" si="63"/>
        <v>13.197808483451823</v>
      </c>
      <c r="AE45" s="541">
        <f t="shared" si="64"/>
        <v>8.6137238494041952</v>
      </c>
      <c r="AF45" s="541">
        <f t="shared" si="65"/>
        <v>7.6062263628249553</v>
      </c>
      <c r="AG45" s="544">
        <f t="shared" si="66"/>
        <v>9.7749067611630096</v>
      </c>
      <c r="AH45" s="540">
        <f t="shared" si="67"/>
        <v>3.1576531641817667</v>
      </c>
      <c r="AI45" s="541">
        <f t="shared" si="68"/>
        <v>-3.0771659843087491</v>
      </c>
      <c r="AJ45" s="541">
        <f t="shared" si="69"/>
        <v>-1.9879060441290193</v>
      </c>
      <c r="AK45" s="541">
        <f t="shared" si="70"/>
        <v>-1.0343836507057773</v>
      </c>
      <c r="AL45" s="544">
        <f t="shared" si="71"/>
        <v>-0.72817025947051661</v>
      </c>
      <c r="AM45" s="540">
        <f t="shared" si="72"/>
        <v>3.9273503280443407</v>
      </c>
      <c r="AN45" s="541">
        <f t="shared" si="73"/>
        <v>7.2860240054502583</v>
      </c>
      <c r="AO45" s="541">
        <f t="shared" si="74"/>
        <v>13.238264497422492</v>
      </c>
      <c r="AP45" s="541">
        <f t="shared" si="75"/>
        <v>6.5876074651399961</v>
      </c>
      <c r="AQ45" s="544">
        <f t="shared" si="76"/>
        <v>7.6987399498688944</v>
      </c>
      <c r="AR45" s="540">
        <f t="shared" si="77"/>
        <v>8.6636795061003653</v>
      </c>
      <c r="AS45" s="541">
        <f t="shared" si="78"/>
        <v>11.108564943159678</v>
      </c>
      <c r="AT45" s="541">
        <f t="shared" si="79"/>
        <v>6.6742269457632801</v>
      </c>
      <c r="AU45" s="541">
        <f t="shared" si="80"/>
        <v>10.4264752839686</v>
      </c>
      <c r="AV45" s="544">
        <f t="shared" si="81"/>
        <v>9.1775050776114995</v>
      </c>
      <c r="AW45" s="540">
        <f t="shared" si="82"/>
        <v>3.9512265418667454</v>
      </c>
      <c r="AX45" s="705">
        <f t="shared" si="82"/>
        <v>-39.51301797066337</v>
      </c>
      <c r="AY45" s="11"/>
      <c r="AZ45" s="11"/>
      <c r="BA45" s="351"/>
    </row>
    <row r="46" spans="1:53">
      <c r="A46" s="9" t="s">
        <v>36</v>
      </c>
      <c r="B46" s="190" t="s">
        <v>34</v>
      </c>
      <c r="C46" s="325" t="s">
        <v>35</v>
      </c>
      <c r="D46" s="540"/>
      <c r="E46" s="541"/>
      <c r="F46" s="541"/>
      <c r="G46" s="541"/>
      <c r="H46" s="544"/>
      <c r="I46" s="540">
        <f t="shared" si="42"/>
        <v>14.394494531681374</v>
      </c>
      <c r="J46" s="541">
        <f t="shared" si="43"/>
        <v>22.644006593070117</v>
      </c>
      <c r="K46" s="541">
        <f t="shared" si="44"/>
        <v>14.472959117732941</v>
      </c>
      <c r="L46" s="541">
        <f t="shared" si="45"/>
        <v>5.709580459019719</v>
      </c>
      <c r="M46" s="544">
        <f t="shared" si="46"/>
        <v>13.827873436907211</v>
      </c>
      <c r="N46" s="540">
        <f t="shared" si="47"/>
        <v>18.379013573756836</v>
      </c>
      <c r="O46" s="541">
        <f t="shared" si="48"/>
        <v>15.707810276117456</v>
      </c>
      <c r="P46" s="541">
        <f t="shared" si="49"/>
        <v>21.952649992620437</v>
      </c>
      <c r="Q46" s="541">
        <f t="shared" si="50"/>
        <v>18.939315242782627</v>
      </c>
      <c r="R46" s="544">
        <f t="shared" si="51"/>
        <v>18.752193020329244</v>
      </c>
      <c r="S46" s="540">
        <f t="shared" si="52"/>
        <v>25.01546263638555</v>
      </c>
      <c r="T46" s="541">
        <f t="shared" si="53"/>
        <v>14.388761317330577</v>
      </c>
      <c r="U46" s="541">
        <f t="shared" si="54"/>
        <v>17.331587288911649</v>
      </c>
      <c r="V46" s="541">
        <f t="shared" si="55"/>
        <v>9.5992592845086193</v>
      </c>
      <c r="W46" s="544">
        <f t="shared" si="56"/>
        <v>16.287912800101225</v>
      </c>
      <c r="X46" s="540">
        <f t="shared" si="57"/>
        <v>-3.0982101441705368</v>
      </c>
      <c r="Y46" s="541">
        <f t="shared" si="58"/>
        <v>-2.2117841662238789</v>
      </c>
      <c r="Z46" s="541">
        <f t="shared" si="59"/>
        <v>-6.5076625742225644</v>
      </c>
      <c r="AA46" s="541">
        <f t="shared" si="60"/>
        <v>-3.6360177458503813</v>
      </c>
      <c r="AB46" s="544">
        <f t="shared" si="61"/>
        <v>-3.9052362625488541</v>
      </c>
      <c r="AC46" s="540">
        <f t="shared" si="62"/>
        <v>-6.4097190424419921</v>
      </c>
      <c r="AD46" s="541">
        <f t="shared" si="63"/>
        <v>-5.360858881110488</v>
      </c>
      <c r="AE46" s="541">
        <f t="shared" si="64"/>
        <v>-0.60740921280621762</v>
      </c>
      <c r="AF46" s="541">
        <f t="shared" si="65"/>
        <v>2.539041503939103</v>
      </c>
      <c r="AG46" s="544">
        <f t="shared" si="66"/>
        <v>-2.4126287266851563</v>
      </c>
      <c r="AH46" s="540">
        <f t="shared" si="67"/>
        <v>2.5441889097289874</v>
      </c>
      <c r="AI46" s="541">
        <f t="shared" si="68"/>
        <v>9.8483436508399365</v>
      </c>
      <c r="AJ46" s="541">
        <f t="shared" si="69"/>
        <v>0.72155581530972768</v>
      </c>
      <c r="AK46" s="541">
        <f t="shared" si="70"/>
        <v>0.38275480816353991</v>
      </c>
      <c r="AL46" s="544">
        <f t="shared" si="71"/>
        <v>3.2360989863032614</v>
      </c>
      <c r="AM46" s="540">
        <f t="shared" si="72"/>
        <v>8.3592111768055588E-2</v>
      </c>
      <c r="AN46" s="541">
        <f t="shared" si="73"/>
        <v>0.2316120459879869</v>
      </c>
      <c r="AO46" s="541">
        <f t="shared" si="74"/>
        <v>7.9792143495971146</v>
      </c>
      <c r="AP46" s="541">
        <f t="shared" si="75"/>
        <v>6.3201770712724397</v>
      </c>
      <c r="AQ46" s="544">
        <f t="shared" si="76"/>
        <v>3.7212913452253247</v>
      </c>
      <c r="AR46" s="540">
        <f t="shared" si="77"/>
        <v>7.2520064433725366</v>
      </c>
      <c r="AS46" s="541">
        <f t="shared" si="78"/>
        <v>7.9486282817890981</v>
      </c>
      <c r="AT46" s="541">
        <f t="shared" si="79"/>
        <v>9.9082710437298687</v>
      </c>
      <c r="AU46" s="541">
        <f t="shared" si="80"/>
        <v>12.403956742054362</v>
      </c>
      <c r="AV46" s="544">
        <f t="shared" si="81"/>
        <v>9.4878864489698458</v>
      </c>
      <c r="AW46" s="540">
        <f t="shared" si="82"/>
        <v>-6.5143515881281502</v>
      </c>
      <c r="AX46" s="705">
        <f t="shared" si="82"/>
        <v>-38.679514069988976</v>
      </c>
      <c r="AY46" s="11"/>
      <c r="AZ46" s="11"/>
      <c r="BA46" s="351"/>
    </row>
    <row r="47" spans="1:53">
      <c r="A47" s="9" t="s">
        <v>40</v>
      </c>
      <c r="B47" s="190" t="s">
        <v>38</v>
      </c>
      <c r="C47" s="325" t="s">
        <v>39</v>
      </c>
      <c r="D47" s="540"/>
      <c r="E47" s="541"/>
      <c r="F47" s="541"/>
      <c r="G47" s="541"/>
      <c r="H47" s="544"/>
      <c r="I47" s="540">
        <f t="shared" si="42"/>
        <v>1.1295124592662233</v>
      </c>
      <c r="J47" s="541">
        <f t="shared" si="43"/>
        <v>3.284700419063654</v>
      </c>
      <c r="K47" s="541">
        <f t="shared" si="44"/>
        <v>5.6654007929514876</v>
      </c>
      <c r="L47" s="541">
        <f t="shared" si="45"/>
        <v>3.8017283131170245</v>
      </c>
      <c r="M47" s="544">
        <f t="shared" si="46"/>
        <v>3.5388044991828451</v>
      </c>
      <c r="N47" s="540">
        <f t="shared" si="47"/>
        <v>5.941698138838575</v>
      </c>
      <c r="O47" s="541">
        <f t="shared" si="48"/>
        <v>5.840826266555311</v>
      </c>
      <c r="P47" s="541">
        <f t="shared" si="49"/>
        <v>5.5240713136158774</v>
      </c>
      <c r="Q47" s="541">
        <f t="shared" si="50"/>
        <v>6.5979929465438403</v>
      </c>
      <c r="R47" s="544">
        <f t="shared" si="51"/>
        <v>5.9707847892882739</v>
      </c>
      <c r="S47" s="540">
        <f t="shared" si="52"/>
        <v>15.002587969027161</v>
      </c>
      <c r="T47" s="541">
        <f t="shared" si="53"/>
        <v>11.882093735587105</v>
      </c>
      <c r="U47" s="541">
        <f t="shared" si="54"/>
        <v>10.992806319713537</v>
      </c>
      <c r="V47" s="541">
        <f t="shared" si="55"/>
        <v>13.420118165937737</v>
      </c>
      <c r="W47" s="544">
        <f t="shared" si="56"/>
        <v>12.767862434386544</v>
      </c>
      <c r="X47" s="540">
        <f t="shared" si="57"/>
        <v>15.490661370286546</v>
      </c>
      <c r="Y47" s="541">
        <f t="shared" si="58"/>
        <v>13.876717790342809</v>
      </c>
      <c r="Z47" s="541">
        <f t="shared" si="59"/>
        <v>9.2001536952101475</v>
      </c>
      <c r="AA47" s="541">
        <f t="shared" si="60"/>
        <v>5.6666549050736563</v>
      </c>
      <c r="AB47" s="544">
        <f t="shared" si="61"/>
        <v>10.88182046051358</v>
      </c>
      <c r="AC47" s="540">
        <f t="shared" si="62"/>
        <v>-2.8833997085560839</v>
      </c>
      <c r="AD47" s="541">
        <f t="shared" si="63"/>
        <v>-3.2641094099019909</v>
      </c>
      <c r="AE47" s="541">
        <f t="shared" si="64"/>
        <v>-4.6080725962450515</v>
      </c>
      <c r="AF47" s="541">
        <f t="shared" si="65"/>
        <v>-2.3276935787170316</v>
      </c>
      <c r="AG47" s="544">
        <f t="shared" si="66"/>
        <v>-3.2952792091112286</v>
      </c>
      <c r="AH47" s="540">
        <f t="shared" si="67"/>
        <v>0.55184670316205597</v>
      </c>
      <c r="AI47" s="541">
        <f t="shared" si="68"/>
        <v>-0.31165372482995224</v>
      </c>
      <c r="AJ47" s="541">
        <f t="shared" si="69"/>
        <v>-6.1815494094376078</v>
      </c>
      <c r="AK47" s="541">
        <f t="shared" si="70"/>
        <v>-3.0945294421688061</v>
      </c>
      <c r="AL47" s="544">
        <f t="shared" si="71"/>
        <v>-2.3245387592754554</v>
      </c>
      <c r="AM47" s="540">
        <f t="shared" si="72"/>
        <v>1.3563139738046743</v>
      </c>
      <c r="AN47" s="541">
        <f t="shared" si="73"/>
        <v>-3.5983854367260193</v>
      </c>
      <c r="AO47" s="541">
        <f t="shared" si="74"/>
        <v>4.3170504307820323</v>
      </c>
      <c r="AP47" s="541">
        <f t="shared" si="75"/>
        <v>4.4713030135693543</v>
      </c>
      <c r="AQ47" s="544">
        <f t="shared" si="76"/>
        <v>1.6644460251985009</v>
      </c>
      <c r="AR47" s="540">
        <f t="shared" si="77"/>
        <v>0.52698499988179037</v>
      </c>
      <c r="AS47" s="541">
        <f t="shared" si="78"/>
        <v>5.7729360728146588</v>
      </c>
      <c r="AT47" s="541">
        <f t="shared" si="79"/>
        <v>3.0200375627261735</v>
      </c>
      <c r="AU47" s="541">
        <f t="shared" si="80"/>
        <v>-4.5434605824042507</v>
      </c>
      <c r="AV47" s="544">
        <f t="shared" si="81"/>
        <v>1.095204810008326</v>
      </c>
      <c r="AW47" s="540">
        <f t="shared" si="82"/>
        <v>-0.31210987966190373</v>
      </c>
      <c r="AX47" s="705">
        <f t="shared" si="82"/>
        <v>-1.887729096000939</v>
      </c>
      <c r="AY47" s="11"/>
      <c r="AZ47" s="11"/>
      <c r="BA47" s="351"/>
    </row>
    <row r="48" spans="1:53">
      <c r="A48" s="9" t="s">
        <v>44</v>
      </c>
      <c r="B48" s="190" t="s">
        <v>42</v>
      </c>
      <c r="C48" s="325" t="s">
        <v>43</v>
      </c>
      <c r="D48" s="540"/>
      <c r="E48" s="541"/>
      <c r="F48" s="541"/>
      <c r="G48" s="541"/>
      <c r="H48" s="544"/>
      <c r="I48" s="540">
        <f t="shared" si="42"/>
        <v>15.926738013851022</v>
      </c>
      <c r="J48" s="541">
        <f t="shared" si="43"/>
        <v>11.030002390878366</v>
      </c>
      <c r="K48" s="541">
        <f t="shared" si="44"/>
        <v>12.685215001848135</v>
      </c>
      <c r="L48" s="541">
        <f t="shared" si="45"/>
        <v>14.654705385506745</v>
      </c>
      <c r="M48" s="544">
        <f t="shared" si="46"/>
        <v>13.564180664835249</v>
      </c>
      <c r="N48" s="540">
        <f t="shared" si="47"/>
        <v>6.1959227958064105</v>
      </c>
      <c r="O48" s="541">
        <f t="shared" si="48"/>
        <v>19.417211768585247</v>
      </c>
      <c r="P48" s="541">
        <f t="shared" si="49"/>
        <v>14.753821667013426</v>
      </c>
      <c r="Q48" s="541">
        <f t="shared" si="50"/>
        <v>22.726226021990641</v>
      </c>
      <c r="R48" s="544">
        <f t="shared" si="51"/>
        <v>15.710845796634871</v>
      </c>
      <c r="S48" s="540">
        <f t="shared" si="52"/>
        <v>11.496941822865736</v>
      </c>
      <c r="T48" s="541">
        <f t="shared" si="53"/>
        <v>12.947162793633396</v>
      </c>
      <c r="U48" s="541">
        <f t="shared" si="54"/>
        <v>14.330382145218351</v>
      </c>
      <c r="V48" s="541">
        <f t="shared" si="55"/>
        <v>17.860613663284397</v>
      </c>
      <c r="W48" s="544">
        <f t="shared" si="56"/>
        <v>14.253447868141095</v>
      </c>
      <c r="X48" s="540">
        <f t="shared" si="57"/>
        <v>9.7249024331919003</v>
      </c>
      <c r="Y48" s="541">
        <f t="shared" si="58"/>
        <v>8.6403541335287883</v>
      </c>
      <c r="Z48" s="541">
        <f t="shared" si="59"/>
        <v>7.4977487095935373</v>
      </c>
      <c r="AA48" s="541">
        <f t="shared" si="60"/>
        <v>7.6130022154574419</v>
      </c>
      <c r="AB48" s="544">
        <f t="shared" si="61"/>
        <v>8.3222233958237979</v>
      </c>
      <c r="AC48" s="540">
        <f t="shared" si="62"/>
        <v>8.6477468039561529</v>
      </c>
      <c r="AD48" s="541">
        <f t="shared" si="63"/>
        <v>10.05372778697236</v>
      </c>
      <c r="AE48" s="541">
        <f t="shared" si="64"/>
        <v>8.7037419783871712</v>
      </c>
      <c r="AF48" s="541">
        <f t="shared" si="65"/>
        <v>9.2907038940609254</v>
      </c>
      <c r="AG48" s="544">
        <f t="shared" si="66"/>
        <v>9.1887550675402849</v>
      </c>
      <c r="AH48" s="540">
        <f t="shared" si="67"/>
        <v>8.9764313717178794</v>
      </c>
      <c r="AI48" s="541">
        <f t="shared" si="68"/>
        <v>2.1647605122012976</v>
      </c>
      <c r="AJ48" s="541">
        <f t="shared" si="69"/>
        <v>6.3813678368256319</v>
      </c>
      <c r="AK48" s="541">
        <f t="shared" si="70"/>
        <v>1.0171054505599102</v>
      </c>
      <c r="AL48" s="544">
        <f t="shared" si="71"/>
        <v>4.4543308011016052</v>
      </c>
      <c r="AM48" s="540">
        <f t="shared" si="72"/>
        <v>-1.4008126521486588</v>
      </c>
      <c r="AN48" s="541">
        <f t="shared" si="73"/>
        <v>-3.9106228619718735</v>
      </c>
      <c r="AO48" s="541">
        <f t="shared" si="74"/>
        <v>-0.93656690299475542</v>
      </c>
      <c r="AP48" s="541">
        <f t="shared" si="75"/>
        <v>-0.32485068072168133</v>
      </c>
      <c r="AQ48" s="544">
        <f t="shared" si="76"/>
        <v>-1.6227951206865896</v>
      </c>
      <c r="AR48" s="540">
        <f t="shared" si="77"/>
        <v>1.6460595143760486</v>
      </c>
      <c r="AS48" s="541">
        <f t="shared" si="78"/>
        <v>2.2246508287555997</v>
      </c>
      <c r="AT48" s="541">
        <f t="shared" si="79"/>
        <v>2.9474984826656652</v>
      </c>
      <c r="AU48" s="541">
        <f t="shared" si="80"/>
        <v>5.1867465579847902</v>
      </c>
      <c r="AV48" s="544">
        <f t="shared" si="81"/>
        <v>3.0561638814297538</v>
      </c>
      <c r="AW48" s="540">
        <f t="shared" si="82"/>
        <v>2.2958336254985454</v>
      </c>
      <c r="AX48" s="705">
        <f t="shared" si="82"/>
        <v>5.0390672594042343</v>
      </c>
      <c r="AY48" s="11"/>
      <c r="AZ48" s="11"/>
      <c r="BA48" s="351"/>
    </row>
    <row r="49" spans="1:53">
      <c r="A49" s="9" t="s">
        <v>48</v>
      </c>
      <c r="B49" s="190" t="s">
        <v>46</v>
      </c>
      <c r="C49" s="325" t="s">
        <v>47</v>
      </c>
      <c r="D49" s="540"/>
      <c r="E49" s="541"/>
      <c r="F49" s="541"/>
      <c r="G49" s="541"/>
      <c r="H49" s="544"/>
      <c r="I49" s="540">
        <f t="shared" si="42"/>
        <v>4.2879642355894845</v>
      </c>
      <c r="J49" s="541">
        <f t="shared" si="43"/>
        <v>3.5863625941639157</v>
      </c>
      <c r="K49" s="541">
        <f t="shared" si="44"/>
        <v>6.012552179097824</v>
      </c>
      <c r="L49" s="541">
        <f t="shared" si="45"/>
        <v>5.1166756211340925</v>
      </c>
      <c r="M49" s="544">
        <f t="shared" si="46"/>
        <v>4.7548064736441944</v>
      </c>
      <c r="N49" s="540">
        <f t="shared" si="47"/>
        <v>1.2112395318110174</v>
      </c>
      <c r="O49" s="541">
        <f t="shared" si="48"/>
        <v>6.4341058003321905</v>
      </c>
      <c r="P49" s="541">
        <f t="shared" si="49"/>
        <v>5.255241610686781</v>
      </c>
      <c r="Q49" s="541">
        <f t="shared" si="50"/>
        <v>8.9914611423955932</v>
      </c>
      <c r="R49" s="544">
        <f t="shared" si="51"/>
        <v>5.4924405795209026</v>
      </c>
      <c r="S49" s="540">
        <f t="shared" si="52"/>
        <v>8.5624147899679741</v>
      </c>
      <c r="T49" s="541">
        <f t="shared" si="53"/>
        <v>10.127957675333363</v>
      </c>
      <c r="U49" s="541">
        <f t="shared" si="54"/>
        <v>10.267768543379702</v>
      </c>
      <c r="V49" s="541">
        <f t="shared" si="55"/>
        <v>12.11312979209869</v>
      </c>
      <c r="W49" s="544">
        <f t="shared" si="56"/>
        <v>10.310842284883165</v>
      </c>
      <c r="X49" s="540">
        <f t="shared" si="57"/>
        <v>10.139916072287903</v>
      </c>
      <c r="Y49" s="541">
        <f t="shared" si="58"/>
        <v>10.005109235844813</v>
      </c>
      <c r="Z49" s="541">
        <f t="shared" si="59"/>
        <v>9.9095657560694974</v>
      </c>
      <c r="AA49" s="541">
        <f t="shared" si="60"/>
        <v>8.7564111992475944</v>
      </c>
      <c r="AB49" s="544">
        <f t="shared" si="61"/>
        <v>9.6813931386124494</v>
      </c>
      <c r="AC49" s="540">
        <f t="shared" si="62"/>
        <v>7.6810238847158132</v>
      </c>
      <c r="AD49" s="541">
        <f t="shared" si="63"/>
        <v>5.9298858958676988</v>
      </c>
      <c r="AE49" s="541">
        <f t="shared" si="64"/>
        <v>5.1981248335458474</v>
      </c>
      <c r="AF49" s="541">
        <f t="shared" si="65"/>
        <v>5.9575936279500326</v>
      </c>
      <c r="AG49" s="544">
        <f t="shared" si="66"/>
        <v>6.1602126439518514</v>
      </c>
      <c r="AH49" s="540">
        <f t="shared" si="67"/>
        <v>5.3200152853259084</v>
      </c>
      <c r="AI49" s="541">
        <f t="shared" si="68"/>
        <v>4.0811954024025283</v>
      </c>
      <c r="AJ49" s="541">
        <f t="shared" si="69"/>
        <v>4.638470713094847</v>
      </c>
      <c r="AK49" s="541">
        <f t="shared" si="70"/>
        <v>5.1653101134177035</v>
      </c>
      <c r="AL49" s="544">
        <f t="shared" si="71"/>
        <v>4.7994687847624959</v>
      </c>
      <c r="AM49" s="540">
        <f t="shared" si="72"/>
        <v>3.0503190658373711</v>
      </c>
      <c r="AN49" s="541">
        <f t="shared" si="73"/>
        <v>2.7983362770151388</v>
      </c>
      <c r="AO49" s="541">
        <f t="shared" si="74"/>
        <v>6.3610462393982203</v>
      </c>
      <c r="AP49" s="541">
        <f t="shared" si="75"/>
        <v>4.7499605779457852</v>
      </c>
      <c r="AQ49" s="544">
        <f t="shared" si="76"/>
        <v>4.2682598328771917</v>
      </c>
      <c r="AR49" s="540">
        <f t="shared" si="77"/>
        <v>3.9979470901046312</v>
      </c>
      <c r="AS49" s="541">
        <f t="shared" si="78"/>
        <v>1.8160425956473318</v>
      </c>
      <c r="AT49" s="541">
        <f t="shared" si="79"/>
        <v>1.965121283132703</v>
      </c>
      <c r="AU49" s="541">
        <f t="shared" si="80"/>
        <v>0.24808634436396915</v>
      </c>
      <c r="AV49" s="544">
        <f t="shared" si="81"/>
        <v>1.9534080448654123</v>
      </c>
      <c r="AW49" s="540">
        <f t="shared" si="82"/>
        <v>-0.35001029224596891</v>
      </c>
      <c r="AX49" s="705">
        <f t="shared" si="82"/>
        <v>0.33754118378921305</v>
      </c>
      <c r="AY49" s="11"/>
      <c r="AZ49" s="11"/>
      <c r="BA49" s="351"/>
    </row>
    <row r="50" spans="1:53" ht="30">
      <c r="A50" s="9" t="s">
        <v>442</v>
      </c>
      <c r="B50" s="190" t="s">
        <v>319</v>
      </c>
      <c r="C50" s="325" t="s">
        <v>441</v>
      </c>
      <c r="D50" s="540"/>
      <c r="E50" s="541"/>
      <c r="F50" s="541"/>
      <c r="G50" s="541"/>
      <c r="H50" s="544"/>
      <c r="I50" s="540">
        <f t="shared" si="42"/>
        <v>6.0123627231123606</v>
      </c>
      <c r="J50" s="541">
        <f t="shared" si="43"/>
        <v>7.9660004651007199</v>
      </c>
      <c r="K50" s="541">
        <f t="shared" si="44"/>
        <v>9.0231223947136527</v>
      </c>
      <c r="L50" s="541">
        <f t="shared" si="45"/>
        <v>9.1753728687374689</v>
      </c>
      <c r="M50" s="544">
        <f t="shared" si="46"/>
        <v>7.990961380113859</v>
      </c>
      <c r="N50" s="540">
        <f t="shared" si="47"/>
        <v>0.31893233083957284</v>
      </c>
      <c r="O50" s="541">
        <f t="shared" si="48"/>
        <v>8.8435745648551887</v>
      </c>
      <c r="P50" s="541">
        <f t="shared" si="49"/>
        <v>8.6921578424169184</v>
      </c>
      <c r="Q50" s="541">
        <f t="shared" si="50"/>
        <v>8.877630865579917</v>
      </c>
      <c r="R50" s="544">
        <f t="shared" si="51"/>
        <v>6.5561685230977247</v>
      </c>
      <c r="S50" s="540">
        <f t="shared" si="52"/>
        <v>4.8057391059138013</v>
      </c>
      <c r="T50" s="541">
        <f t="shared" si="53"/>
        <v>3.7901065146753297</v>
      </c>
      <c r="U50" s="541">
        <f t="shared" si="54"/>
        <v>5.1737461570404975</v>
      </c>
      <c r="V50" s="541">
        <f t="shared" si="55"/>
        <v>8.1973490056271174</v>
      </c>
      <c r="W50" s="544">
        <f t="shared" si="56"/>
        <v>5.5099112243319723</v>
      </c>
      <c r="X50" s="540">
        <f t="shared" si="57"/>
        <v>8.1657488303952022</v>
      </c>
      <c r="Y50" s="541">
        <f t="shared" si="58"/>
        <v>12.877512088042465</v>
      </c>
      <c r="Z50" s="541">
        <f t="shared" si="59"/>
        <v>12.973801607305276</v>
      </c>
      <c r="AA50" s="541">
        <f t="shared" si="60"/>
        <v>11.7385413950919</v>
      </c>
      <c r="AB50" s="544">
        <f t="shared" si="61"/>
        <v>11.435445236690384</v>
      </c>
      <c r="AC50" s="540">
        <f t="shared" si="62"/>
        <v>5.4333691872949288</v>
      </c>
      <c r="AD50" s="541">
        <f t="shared" si="63"/>
        <v>7.28938963504892</v>
      </c>
      <c r="AE50" s="541">
        <f t="shared" si="64"/>
        <v>4.8784447919606748</v>
      </c>
      <c r="AF50" s="541">
        <f t="shared" si="65"/>
        <v>4.1752806790886723</v>
      </c>
      <c r="AG50" s="544">
        <f t="shared" si="66"/>
        <v>5.4237970026845659</v>
      </c>
      <c r="AH50" s="540">
        <f t="shared" si="67"/>
        <v>4.6608158735654115</v>
      </c>
      <c r="AI50" s="541">
        <f t="shared" si="68"/>
        <v>2.4002053144308633</v>
      </c>
      <c r="AJ50" s="541">
        <f t="shared" si="69"/>
        <v>-1.5289882847972081</v>
      </c>
      <c r="AK50" s="541">
        <f t="shared" si="70"/>
        <v>-4.2030571528350151</v>
      </c>
      <c r="AL50" s="544">
        <f t="shared" si="71"/>
        <v>0.25606096787471699</v>
      </c>
      <c r="AM50" s="540">
        <f t="shared" si="72"/>
        <v>2.3371053197730873</v>
      </c>
      <c r="AN50" s="541">
        <f t="shared" si="73"/>
        <v>-4.0160312497999939</v>
      </c>
      <c r="AO50" s="541">
        <f t="shared" si="74"/>
        <v>-9.90681638961658</v>
      </c>
      <c r="AP50" s="541">
        <f t="shared" si="75"/>
        <v>-3.129028022241755</v>
      </c>
      <c r="AQ50" s="544">
        <f t="shared" si="76"/>
        <v>-3.6380817540564721</v>
      </c>
      <c r="AR50" s="540">
        <f t="shared" si="77"/>
        <v>-1.7938417199812875</v>
      </c>
      <c r="AS50" s="541">
        <f t="shared" si="78"/>
        <v>-2.188770688735346</v>
      </c>
      <c r="AT50" s="541">
        <f t="shared" si="79"/>
        <v>-1.0465317853539347</v>
      </c>
      <c r="AU50" s="541">
        <f t="shared" si="80"/>
        <v>-1.5243899139998689</v>
      </c>
      <c r="AV50" s="544">
        <f t="shared" si="81"/>
        <v>-1.6573870205323828</v>
      </c>
      <c r="AW50" s="540">
        <f t="shared" si="82"/>
        <v>-3.2812557621085006</v>
      </c>
      <c r="AX50" s="705">
        <f t="shared" si="82"/>
        <v>-8.7542737355290399</v>
      </c>
      <c r="AY50" s="11"/>
      <c r="AZ50" s="11"/>
      <c r="BA50" s="351"/>
    </row>
    <row r="51" spans="1:53">
      <c r="A51" s="9" t="s">
        <v>87</v>
      </c>
      <c r="B51" s="189" t="s">
        <v>50</v>
      </c>
      <c r="C51" s="337" t="s">
        <v>110</v>
      </c>
      <c r="D51" s="545"/>
      <c r="E51" s="546"/>
      <c r="F51" s="546"/>
      <c r="G51" s="546"/>
      <c r="H51" s="547"/>
      <c r="I51" s="545">
        <f t="shared" si="42"/>
        <v>11.138150181631005</v>
      </c>
      <c r="J51" s="546">
        <f t="shared" si="43"/>
        <v>9.6379737316696321</v>
      </c>
      <c r="K51" s="546">
        <f t="shared" si="44"/>
        <v>3.3321062018066243</v>
      </c>
      <c r="L51" s="546">
        <f t="shared" si="45"/>
        <v>17.736067342004461</v>
      </c>
      <c r="M51" s="547">
        <f t="shared" si="46"/>
        <v>10.423806187293835</v>
      </c>
      <c r="N51" s="545">
        <f t="shared" si="47"/>
        <v>18.958514122341754</v>
      </c>
      <c r="O51" s="546">
        <f t="shared" si="48"/>
        <v>15.738868798804305</v>
      </c>
      <c r="P51" s="546">
        <f t="shared" si="49"/>
        <v>15.232432089505821</v>
      </c>
      <c r="Q51" s="546">
        <f t="shared" si="50"/>
        <v>4.8373158475455256</v>
      </c>
      <c r="R51" s="547">
        <f t="shared" si="51"/>
        <v>13.376997854874006</v>
      </c>
      <c r="S51" s="545">
        <f t="shared" si="52"/>
        <v>6.3335955051470876</v>
      </c>
      <c r="T51" s="546">
        <f t="shared" si="53"/>
        <v>8.8570501482704316</v>
      </c>
      <c r="U51" s="546">
        <f t="shared" si="54"/>
        <v>9.6151382433555739</v>
      </c>
      <c r="V51" s="546">
        <f t="shared" si="55"/>
        <v>7.9750730669179575</v>
      </c>
      <c r="W51" s="547">
        <f t="shared" si="56"/>
        <v>8.1958652662990517</v>
      </c>
      <c r="X51" s="545">
        <f t="shared" si="57"/>
        <v>7.7692192011530068</v>
      </c>
      <c r="Y51" s="546">
        <f t="shared" si="58"/>
        <v>8.1287484577896123</v>
      </c>
      <c r="Z51" s="546">
        <f t="shared" si="59"/>
        <v>7.9216412853497502</v>
      </c>
      <c r="AA51" s="546">
        <f t="shared" si="60"/>
        <v>7.0898892045015316</v>
      </c>
      <c r="AB51" s="547">
        <f t="shared" si="61"/>
        <v>7.7249482836332817</v>
      </c>
      <c r="AC51" s="545">
        <f t="shared" si="62"/>
        <v>-2.4613391668256668</v>
      </c>
      <c r="AD51" s="546">
        <f t="shared" si="63"/>
        <v>-1.3568163736837278</v>
      </c>
      <c r="AE51" s="546">
        <f t="shared" si="64"/>
        <v>-2.9687545092517098</v>
      </c>
      <c r="AF51" s="546">
        <f t="shared" si="65"/>
        <v>-3.1207476043755236</v>
      </c>
      <c r="AG51" s="547">
        <f t="shared" si="66"/>
        <v>-2.4800628805109426</v>
      </c>
      <c r="AH51" s="545">
        <f t="shared" si="67"/>
        <v>-11.585829434757599</v>
      </c>
      <c r="AI51" s="546">
        <f t="shared" si="68"/>
        <v>-12.186716980289134</v>
      </c>
      <c r="AJ51" s="546">
        <f t="shared" si="69"/>
        <v>-12.224887745343409</v>
      </c>
      <c r="AK51" s="546">
        <f t="shared" si="70"/>
        <v>-13.003868714538712</v>
      </c>
      <c r="AL51" s="547">
        <f t="shared" si="71"/>
        <v>-12.254569587434389</v>
      </c>
      <c r="AM51" s="545">
        <f t="shared" si="72"/>
        <v>18.351401174070432</v>
      </c>
      <c r="AN51" s="546">
        <f t="shared" si="73"/>
        <v>17.616445809888475</v>
      </c>
      <c r="AO51" s="546">
        <f t="shared" si="74"/>
        <v>18.320167763101367</v>
      </c>
      <c r="AP51" s="546">
        <f t="shared" si="75"/>
        <v>18.378150476356936</v>
      </c>
      <c r="AQ51" s="547">
        <f t="shared" si="76"/>
        <v>18.164047323857858</v>
      </c>
      <c r="AR51" s="545">
        <f t="shared" si="77"/>
        <v>4.8871856209089941</v>
      </c>
      <c r="AS51" s="546">
        <f t="shared" si="78"/>
        <v>7.8006156471761585</v>
      </c>
      <c r="AT51" s="546">
        <f t="shared" si="79"/>
        <v>6.3120362741358633</v>
      </c>
      <c r="AU51" s="546">
        <f t="shared" si="80"/>
        <v>6.25202148637878</v>
      </c>
      <c r="AV51" s="547">
        <f t="shared" si="81"/>
        <v>6.3214151889697376</v>
      </c>
      <c r="AW51" s="545">
        <f t="shared" si="82"/>
        <v>8.7498678477828946</v>
      </c>
      <c r="AX51" s="707">
        <f t="shared" si="82"/>
        <v>5.6889347153633167</v>
      </c>
      <c r="AY51" s="339"/>
      <c r="AZ51" s="339"/>
      <c r="BA51" s="352"/>
    </row>
    <row r="52" spans="1:53" ht="17.25">
      <c r="A52" s="9" t="s">
        <v>112</v>
      </c>
      <c r="B52" s="190" t="s">
        <v>53</v>
      </c>
      <c r="C52" s="340" t="s">
        <v>111</v>
      </c>
      <c r="D52" s="548"/>
      <c r="E52" s="549"/>
      <c r="F52" s="549"/>
      <c r="G52" s="549"/>
      <c r="H52" s="550"/>
      <c r="I52" s="548">
        <f t="shared" si="42"/>
        <v>8.2136441582549651</v>
      </c>
      <c r="J52" s="549">
        <f t="shared" si="43"/>
        <v>7.6981979450786469</v>
      </c>
      <c r="K52" s="549">
        <f t="shared" si="44"/>
        <v>4.9000092307187657</v>
      </c>
      <c r="L52" s="549">
        <f t="shared" si="45"/>
        <v>14.060257195107411</v>
      </c>
      <c r="M52" s="550">
        <f t="shared" si="46"/>
        <v>8.7199779643619735</v>
      </c>
      <c r="N52" s="548">
        <f t="shared" si="47"/>
        <v>20.012491544417756</v>
      </c>
      <c r="O52" s="549">
        <f t="shared" si="48"/>
        <v>18.02028220606384</v>
      </c>
      <c r="P52" s="549">
        <f t="shared" si="49"/>
        <v>14.876104572601804</v>
      </c>
      <c r="Q52" s="549">
        <f t="shared" si="50"/>
        <v>8.5806084511022647</v>
      </c>
      <c r="R52" s="550">
        <f t="shared" si="51"/>
        <v>15.187180195552912</v>
      </c>
      <c r="S52" s="548">
        <f t="shared" si="52"/>
        <v>6.4391880522533</v>
      </c>
      <c r="T52" s="549">
        <f t="shared" si="53"/>
        <v>8.3212656767169193</v>
      </c>
      <c r="U52" s="549">
        <f t="shared" si="54"/>
        <v>7.0192180335639591</v>
      </c>
      <c r="V52" s="549">
        <f t="shared" si="55"/>
        <v>10.957798577810053</v>
      </c>
      <c r="W52" s="550">
        <f t="shared" si="56"/>
        <v>8.1933373575715223</v>
      </c>
      <c r="X52" s="548">
        <f t="shared" si="57"/>
        <v>5.662055824096484</v>
      </c>
      <c r="Y52" s="549">
        <f t="shared" si="58"/>
        <v>5.3305150463792756</v>
      </c>
      <c r="Z52" s="549">
        <f t="shared" si="59"/>
        <v>5.2824447189547783</v>
      </c>
      <c r="AA52" s="549">
        <f t="shared" si="60"/>
        <v>-1.2276215215874231</v>
      </c>
      <c r="AB52" s="550">
        <f t="shared" si="61"/>
        <v>3.7043667062269634</v>
      </c>
      <c r="AC52" s="548">
        <f t="shared" si="62"/>
        <v>8.9464070994240075</v>
      </c>
      <c r="AD52" s="549">
        <f t="shared" si="63"/>
        <v>8.094004536056886</v>
      </c>
      <c r="AE52" s="549">
        <f t="shared" si="64"/>
        <v>7.1770522826263914</v>
      </c>
      <c r="AF52" s="549">
        <f t="shared" si="65"/>
        <v>7.9017124363516302</v>
      </c>
      <c r="AG52" s="550">
        <f t="shared" si="66"/>
        <v>8.0301896380629216</v>
      </c>
      <c r="AH52" s="548">
        <f t="shared" si="67"/>
        <v>1.1830012404782053</v>
      </c>
      <c r="AI52" s="549">
        <f t="shared" si="68"/>
        <v>1.5449342443245371</v>
      </c>
      <c r="AJ52" s="549">
        <f t="shared" si="69"/>
        <v>1.9485940522672536</v>
      </c>
      <c r="AK52" s="549">
        <f t="shared" si="70"/>
        <v>1.2097493189650663</v>
      </c>
      <c r="AL52" s="550">
        <f t="shared" si="71"/>
        <v>1.4715033791493681</v>
      </c>
      <c r="AM52" s="548">
        <f t="shared" si="72"/>
        <v>-11.785107524054325</v>
      </c>
      <c r="AN52" s="549">
        <f t="shared" si="73"/>
        <v>-12.475607346773828</v>
      </c>
      <c r="AO52" s="549">
        <f t="shared" si="74"/>
        <v>-11.858214631096047</v>
      </c>
      <c r="AP52" s="549">
        <f t="shared" si="75"/>
        <v>-11.568827946755661</v>
      </c>
      <c r="AQ52" s="550">
        <f t="shared" si="76"/>
        <v>-11.926092277896061</v>
      </c>
      <c r="AR52" s="548">
        <f t="shared" si="77"/>
        <v>-2.1149302505178156</v>
      </c>
      <c r="AS52" s="549">
        <f t="shared" si="78"/>
        <v>4.5622123601091857E-2</v>
      </c>
      <c r="AT52" s="549">
        <f t="shared" si="79"/>
        <v>-0.80352784638147057</v>
      </c>
      <c r="AU52" s="549">
        <f t="shared" si="80"/>
        <v>-1.2696580099617449</v>
      </c>
      <c r="AV52" s="550">
        <f t="shared" si="81"/>
        <v>-1.0330617234788946</v>
      </c>
      <c r="AW52" s="548">
        <f t="shared" si="82"/>
        <v>5.7348924979182812</v>
      </c>
      <c r="AX52" s="710">
        <f t="shared" si="82"/>
        <v>3.3096493835419665</v>
      </c>
      <c r="AY52" s="342"/>
      <c r="AZ52" s="342"/>
      <c r="BA52" s="353"/>
    </row>
    <row r="53" spans="1:53" ht="17.25">
      <c r="A53" s="9" t="s">
        <v>114</v>
      </c>
      <c r="B53" s="190" t="s">
        <v>55</v>
      </c>
      <c r="C53" s="325" t="s">
        <v>113</v>
      </c>
      <c r="D53" s="540"/>
      <c r="E53" s="541"/>
      <c r="F53" s="541"/>
      <c r="G53" s="541"/>
      <c r="H53" s="544"/>
      <c r="I53" s="540">
        <f t="shared" si="42"/>
        <v>11.530614618613725</v>
      </c>
      <c r="J53" s="541">
        <f t="shared" si="43"/>
        <v>10.668136025741688</v>
      </c>
      <c r="K53" s="541">
        <f t="shared" si="44"/>
        <v>5.3112363674405145</v>
      </c>
      <c r="L53" s="541">
        <f t="shared" si="45"/>
        <v>17.218519400439774</v>
      </c>
      <c r="M53" s="544">
        <f t="shared" si="46"/>
        <v>11.168441392465198</v>
      </c>
      <c r="N53" s="540">
        <f t="shared" si="47"/>
        <v>18.69054693645495</v>
      </c>
      <c r="O53" s="541">
        <f t="shared" si="48"/>
        <v>16.338587069444259</v>
      </c>
      <c r="P53" s="541">
        <f t="shared" si="49"/>
        <v>16.140162903869594</v>
      </c>
      <c r="Q53" s="541">
        <f t="shared" si="50"/>
        <v>7.9480641394625451</v>
      </c>
      <c r="R53" s="544">
        <f t="shared" si="51"/>
        <v>14.560128067524204</v>
      </c>
      <c r="S53" s="540">
        <f t="shared" si="52"/>
        <v>8.4598349402505164</v>
      </c>
      <c r="T53" s="541">
        <f t="shared" si="53"/>
        <v>12.18049942949682</v>
      </c>
      <c r="U53" s="541">
        <f t="shared" si="54"/>
        <v>13.906572330791803</v>
      </c>
      <c r="V53" s="541">
        <f t="shared" si="55"/>
        <v>12.003357934908877</v>
      </c>
      <c r="W53" s="544">
        <f t="shared" si="56"/>
        <v>11.65432917958384</v>
      </c>
      <c r="X53" s="540">
        <f t="shared" si="57"/>
        <v>14.395283827580059</v>
      </c>
      <c r="Y53" s="541">
        <f t="shared" si="58"/>
        <v>14.943426464473575</v>
      </c>
      <c r="Z53" s="541">
        <f t="shared" si="59"/>
        <v>14.84238949136838</v>
      </c>
      <c r="AA53" s="541">
        <f t="shared" si="60"/>
        <v>15.067009948758354</v>
      </c>
      <c r="AB53" s="544">
        <f t="shared" si="61"/>
        <v>14.818846758601126</v>
      </c>
      <c r="AC53" s="540">
        <f t="shared" si="62"/>
        <v>23.234457569992117</v>
      </c>
      <c r="AD53" s="541">
        <f t="shared" si="63"/>
        <v>24.559046195928346</v>
      </c>
      <c r="AE53" s="541">
        <f t="shared" si="64"/>
        <v>21.429693166875168</v>
      </c>
      <c r="AF53" s="541">
        <f t="shared" si="65"/>
        <v>17.23830314721701</v>
      </c>
      <c r="AG53" s="544">
        <f t="shared" si="66"/>
        <v>21.555767825393659</v>
      </c>
      <c r="AH53" s="540">
        <f t="shared" si="67"/>
        <v>1.712414850972138</v>
      </c>
      <c r="AI53" s="541">
        <f t="shared" si="68"/>
        <v>1.7477955665984126</v>
      </c>
      <c r="AJ53" s="541">
        <f t="shared" si="69"/>
        <v>0.97476252517452622</v>
      </c>
      <c r="AK53" s="541">
        <f t="shared" si="70"/>
        <v>0.38018944933102716</v>
      </c>
      <c r="AL53" s="544">
        <f t="shared" si="71"/>
        <v>1.2015976716184014</v>
      </c>
      <c r="AM53" s="540">
        <f t="shared" si="72"/>
        <v>-22.234575365596214</v>
      </c>
      <c r="AN53" s="541">
        <f t="shared" si="73"/>
        <v>-22.613914509584916</v>
      </c>
      <c r="AO53" s="541">
        <f t="shared" si="74"/>
        <v>-22.936092898904121</v>
      </c>
      <c r="AP53" s="541">
        <f t="shared" si="75"/>
        <v>-22.424543234631315</v>
      </c>
      <c r="AQ53" s="544">
        <f t="shared" si="76"/>
        <v>-22.557399025889808</v>
      </c>
      <c r="AR53" s="540">
        <f t="shared" si="77"/>
        <v>17.220007553968685</v>
      </c>
      <c r="AS53" s="541">
        <f t="shared" si="78"/>
        <v>20.166558287911741</v>
      </c>
      <c r="AT53" s="541">
        <f t="shared" si="79"/>
        <v>19.911139135074322</v>
      </c>
      <c r="AU53" s="541">
        <f t="shared" si="80"/>
        <v>19.653879399496901</v>
      </c>
      <c r="AV53" s="544">
        <f t="shared" si="81"/>
        <v>19.259311924977382</v>
      </c>
      <c r="AW53" s="540">
        <f t="shared" si="82"/>
        <v>7.5249353827153271</v>
      </c>
      <c r="AX53" s="705">
        <f t="shared" si="82"/>
        <v>4.158243700002572</v>
      </c>
      <c r="AY53" s="11"/>
      <c r="AZ53" s="11"/>
      <c r="BA53" s="351"/>
    </row>
    <row r="54" spans="1:53" ht="34.5" customHeight="1">
      <c r="A54" s="9" t="s">
        <v>117</v>
      </c>
      <c r="B54" s="190" t="s">
        <v>115</v>
      </c>
      <c r="C54" s="325" t="s">
        <v>116</v>
      </c>
      <c r="D54" s="540"/>
      <c r="E54" s="541"/>
      <c r="F54" s="541"/>
      <c r="G54" s="541"/>
      <c r="H54" s="544"/>
      <c r="I54" s="540">
        <f t="shared" si="42"/>
        <v>9.8154868727849447</v>
      </c>
      <c r="J54" s="541">
        <f t="shared" si="43"/>
        <v>8.9464234838696512</v>
      </c>
      <c r="K54" s="541">
        <f t="shared" si="44"/>
        <v>4.4386132510620797</v>
      </c>
      <c r="L54" s="541">
        <f t="shared" si="45"/>
        <v>18.943279197094043</v>
      </c>
      <c r="M54" s="544">
        <f t="shared" si="46"/>
        <v>10.553531287367363</v>
      </c>
      <c r="N54" s="540">
        <f t="shared" si="47"/>
        <v>18.263063271704368</v>
      </c>
      <c r="O54" s="541">
        <f t="shared" si="48"/>
        <v>15.840432946580705</v>
      </c>
      <c r="P54" s="541">
        <f t="shared" si="49"/>
        <v>15.846455197533714</v>
      </c>
      <c r="Q54" s="541">
        <f t="shared" si="50"/>
        <v>4.8784502321845196</v>
      </c>
      <c r="R54" s="544">
        <f t="shared" si="51"/>
        <v>13.370041012834079</v>
      </c>
      <c r="S54" s="540">
        <f t="shared" si="52"/>
        <v>9.1705776072808618</v>
      </c>
      <c r="T54" s="541">
        <f t="shared" si="53"/>
        <v>10.754506479354902</v>
      </c>
      <c r="U54" s="541">
        <f t="shared" si="54"/>
        <v>10.787343474266294</v>
      </c>
      <c r="V54" s="541">
        <f t="shared" si="55"/>
        <v>8.86228113245933</v>
      </c>
      <c r="W54" s="544">
        <f t="shared" si="56"/>
        <v>9.8893285470754648</v>
      </c>
      <c r="X54" s="540">
        <f t="shared" si="57"/>
        <v>3.7901296992338445</v>
      </c>
      <c r="Y54" s="541">
        <f t="shared" si="58"/>
        <v>4.6112083657950791</v>
      </c>
      <c r="Z54" s="541">
        <f t="shared" si="59"/>
        <v>5.3531386366521474</v>
      </c>
      <c r="AA54" s="541">
        <f t="shared" si="60"/>
        <v>5.442294619113099</v>
      </c>
      <c r="AB54" s="544">
        <f t="shared" si="61"/>
        <v>4.8110192069052147</v>
      </c>
      <c r="AC54" s="540">
        <f t="shared" si="62"/>
        <v>2.8834688568877738</v>
      </c>
      <c r="AD54" s="541">
        <f t="shared" si="63"/>
        <v>4.5519430489901396</v>
      </c>
      <c r="AE54" s="541">
        <f t="shared" si="64"/>
        <v>2.7952934344628488</v>
      </c>
      <c r="AF54" s="541">
        <f t="shared" si="65"/>
        <v>1.085593273438576</v>
      </c>
      <c r="AG54" s="544">
        <f t="shared" si="66"/>
        <v>2.8153446674509439</v>
      </c>
      <c r="AH54" s="540">
        <f t="shared" si="67"/>
        <v>4.8152630766835216</v>
      </c>
      <c r="AI54" s="541">
        <f t="shared" si="68"/>
        <v>2.2902927996224065</v>
      </c>
      <c r="AJ54" s="541">
        <f t="shared" si="69"/>
        <v>0.97889988867913758</v>
      </c>
      <c r="AK54" s="541">
        <f t="shared" si="70"/>
        <v>0.30858199440942258</v>
      </c>
      <c r="AL54" s="544">
        <f t="shared" si="71"/>
        <v>2.066253924129029</v>
      </c>
      <c r="AM54" s="540">
        <f t="shared" si="72"/>
        <v>-10.239419081511386</v>
      </c>
      <c r="AN54" s="541">
        <f t="shared" si="73"/>
        <v>-9.7071735360996456</v>
      </c>
      <c r="AO54" s="541">
        <f t="shared" si="74"/>
        <v>-9.2445669014323641</v>
      </c>
      <c r="AP54" s="541">
        <f t="shared" si="75"/>
        <v>-8.5430120841709254</v>
      </c>
      <c r="AQ54" s="544">
        <f t="shared" si="76"/>
        <v>-9.4345366651872666</v>
      </c>
      <c r="AR54" s="540">
        <f t="shared" si="77"/>
        <v>3.628718440238174</v>
      </c>
      <c r="AS54" s="541">
        <f t="shared" si="78"/>
        <v>5.9815962419865798</v>
      </c>
      <c r="AT54" s="541">
        <f t="shared" si="79"/>
        <v>5.1968147778029419</v>
      </c>
      <c r="AU54" s="541">
        <f t="shared" si="80"/>
        <v>5.0418540829324741</v>
      </c>
      <c r="AV54" s="544">
        <f t="shared" si="81"/>
        <v>4.9713014314386186</v>
      </c>
      <c r="AW54" s="540">
        <f t="shared" si="82"/>
        <v>6.2021548897135403</v>
      </c>
      <c r="AX54" s="705">
        <f t="shared" si="82"/>
        <v>-12.478478939359164</v>
      </c>
      <c r="AY54" s="11"/>
      <c r="AZ54" s="11"/>
      <c r="BA54" s="351"/>
    </row>
    <row r="55" spans="1:53" ht="45">
      <c r="A55" s="9" t="s">
        <v>60</v>
      </c>
      <c r="B55" s="190" t="s">
        <v>58</v>
      </c>
      <c r="C55" s="325" t="s">
        <v>59</v>
      </c>
      <c r="D55" s="540"/>
      <c r="E55" s="541"/>
      <c r="F55" s="541"/>
      <c r="G55" s="541"/>
      <c r="H55" s="544"/>
      <c r="I55" s="540">
        <f t="shared" si="42"/>
        <v>4.7999991308004866</v>
      </c>
      <c r="J55" s="541">
        <f t="shared" si="43"/>
        <v>5.7699993353104588</v>
      </c>
      <c r="K55" s="541">
        <f t="shared" si="44"/>
        <v>8.0400001088426052</v>
      </c>
      <c r="L55" s="541">
        <f t="shared" si="45"/>
        <v>5.5600014220368763</v>
      </c>
      <c r="M55" s="544">
        <f t="shared" si="46"/>
        <v>6.0167050381519687</v>
      </c>
      <c r="N55" s="540">
        <f t="shared" si="47"/>
        <v>8.4451432238578263</v>
      </c>
      <c r="O55" s="541">
        <f t="shared" si="48"/>
        <v>9.7383110556482819</v>
      </c>
      <c r="P55" s="541">
        <f t="shared" si="49"/>
        <v>10.213442444536724</v>
      </c>
      <c r="Q55" s="541">
        <f t="shared" si="50"/>
        <v>12.813814358615772</v>
      </c>
      <c r="R55" s="544">
        <f t="shared" si="51"/>
        <v>10.309104724702678</v>
      </c>
      <c r="S55" s="540">
        <f t="shared" si="52"/>
        <v>9.070431448215956</v>
      </c>
      <c r="T55" s="541">
        <f t="shared" si="53"/>
        <v>9.7415708440030642</v>
      </c>
      <c r="U55" s="541">
        <f t="shared" si="54"/>
        <v>8.4956167805284792</v>
      </c>
      <c r="V55" s="541">
        <f t="shared" si="55"/>
        <v>9.5354368465645081</v>
      </c>
      <c r="W55" s="544">
        <f t="shared" si="56"/>
        <v>9.2167610162128994</v>
      </c>
      <c r="X55" s="540">
        <f t="shared" si="57"/>
        <v>10.008824930215553</v>
      </c>
      <c r="Y55" s="541">
        <f t="shared" si="58"/>
        <v>8.0000479273243883</v>
      </c>
      <c r="Z55" s="541">
        <f t="shared" si="59"/>
        <v>9.2435340923963736</v>
      </c>
      <c r="AA55" s="541">
        <f t="shared" si="60"/>
        <v>8.5602859349701532</v>
      </c>
      <c r="AB55" s="544">
        <f t="shared" si="61"/>
        <v>8.9442611860782506</v>
      </c>
      <c r="AC55" s="540">
        <f t="shared" si="62"/>
        <v>8.5502106618805129</v>
      </c>
      <c r="AD55" s="541">
        <f t="shared" si="63"/>
        <v>7.9549253518614904</v>
      </c>
      <c r="AE55" s="541">
        <f t="shared" si="64"/>
        <v>7.7724517167226566</v>
      </c>
      <c r="AF55" s="541">
        <f t="shared" si="65"/>
        <v>7.5278646546853309</v>
      </c>
      <c r="AG55" s="544">
        <f t="shared" si="66"/>
        <v>7.9480880213701255</v>
      </c>
      <c r="AH55" s="540">
        <f t="shared" si="67"/>
        <v>5.50660892723198</v>
      </c>
      <c r="AI55" s="541">
        <f t="shared" si="68"/>
        <v>3.9086820498408485</v>
      </c>
      <c r="AJ55" s="541">
        <f t="shared" si="69"/>
        <v>3.7220476130966631</v>
      </c>
      <c r="AK55" s="541">
        <f t="shared" si="70"/>
        <v>1.8643170491202739</v>
      </c>
      <c r="AL55" s="544">
        <f t="shared" si="71"/>
        <v>3.7362175784615204</v>
      </c>
      <c r="AM55" s="540">
        <f t="shared" si="72"/>
        <v>1.4633934154308008</v>
      </c>
      <c r="AN55" s="541">
        <f t="shared" si="73"/>
        <v>2.5364838048020886</v>
      </c>
      <c r="AO55" s="541">
        <f t="shared" si="74"/>
        <v>1.1925214143228402</v>
      </c>
      <c r="AP55" s="541">
        <f t="shared" si="75"/>
        <v>2.18797846527427</v>
      </c>
      <c r="AQ55" s="544">
        <f t="shared" si="76"/>
        <v>1.8470040179769569</v>
      </c>
      <c r="AR55" s="540">
        <f t="shared" si="77"/>
        <v>3.3688220743453741</v>
      </c>
      <c r="AS55" s="541">
        <f t="shared" si="78"/>
        <v>1.6428470972727212</v>
      </c>
      <c r="AT55" s="541">
        <f t="shared" si="79"/>
        <v>2.0611395273024016</v>
      </c>
      <c r="AU55" s="541">
        <f t="shared" si="80"/>
        <v>0.47696597633984084</v>
      </c>
      <c r="AV55" s="544">
        <f t="shared" si="81"/>
        <v>1.886094182494773</v>
      </c>
      <c r="AW55" s="540">
        <f t="shared" si="82"/>
        <v>0.61227769858089687</v>
      </c>
      <c r="AX55" s="705">
        <f t="shared" si="82"/>
        <v>-11.386160573307947</v>
      </c>
      <c r="AY55" s="11"/>
      <c r="AZ55" s="11"/>
      <c r="BA55" s="351"/>
    </row>
    <row r="56" spans="1:53">
      <c r="A56" s="9" t="s">
        <v>62</v>
      </c>
      <c r="B56" s="191" t="s">
        <v>118</v>
      </c>
      <c r="C56" s="325" t="s">
        <v>61</v>
      </c>
      <c r="D56" s="540"/>
      <c r="E56" s="541"/>
      <c r="F56" s="541"/>
      <c r="G56" s="541"/>
      <c r="H56" s="544"/>
      <c r="I56" s="540">
        <f t="shared" si="42"/>
        <v>15.295087335137026</v>
      </c>
      <c r="J56" s="541">
        <f t="shared" si="43"/>
        <v>12.616693844372435</v>
      </c>
      <c r="K56" s="541">
        <f t="shared" si="44"/>
        <v>5.577405058783242</v>
      </c>
      <c r="L56" s="541">
        <f t="shared" si="45"/>
        <v>0.55380075399769169</v>
      </c>
      <c r="M56" s="544">
        <f t="shared" si="46"/>
        <v>8.1039242703564014</v>
      </c>
      <c r="N56" s="540">
        <f t="shared" si="47"/>
        <v>29.045199583843043</v>
      </c>
      <c r="O56" s="541">
        <f t="shared" si="48"/>
        <v>27.142626047415021</v>
      </c>
      <c r="P56" s="541">
        <f t="shared" si="49"/>
        <v>17.574192966576703</v>
      </c>
      <c r="Q56" s="541">
        <f t="shared" si="50"/>
        <v>14.729965342204792</v>
      </c>
      <c r="R56" s="544">
        <f t="shared" si="51"/>
        <v>22.039141826068629</v>
      </c>
      <c r="S56" s="540">
        <f t="shared" si="52"/>
        <v>12.232042865851824</v>
      </c>
      <c r="T56" s="541">
        <f t="shared" si="53"/>
        <v>6.232556730682461</v>
      </c>
      <c r="U56" s="541">
        <f t="shared" si="54"/>
        <v>22.086241280832411</v>
      </c>
      <c r="V56" s="541">
        <f t="shared" si="55"/>
        <v>25.753920069352176</v>
      </c>
      <c r="W56" s="544">
        <f t="shared" si="56"/>
        <v>16.209274599813071</v>
      </c>
      <c r="X56" s="540">
        <f t="shared" si="57"/>
        <v>9.8097116788607934</v>
      </c>
      <c r="Y56" s="541">
        <f t="shared" si="58"/>
        <v>9.3631235426821888</v>
      </c>
      <c r="Z56" s="541">
        <f t="shared" si="59"/>
        <v>7.9232727945653778</v>
      </c>
      <c r="AA56" s="541">
        <f t="shared" si="60"/>
        <v>7.6349439578003171</v>
      </c>
      <c r="AB56" s="544">
        <f t="shared" si="61"/>
        <v>8.6585978430496056</v>
      </c>
      <c r="AC56" s="540">
        <f t="shared" si="62"/>
        <v>8.0736079864237382</v>
      </c>
      <c r="AD56" s="541">
        <f t="shared" si="63"/>
        <v>9.2402607860736765</v>
      </c>
      <c r="AE56" s="541">
        <f t="shared" si="64"/>
        <v>7.4533298712113378</v>
      </c>
      <c r="AF56" s="541">
        <f t="shared" si="65"/>
        <v>8.8931574161480853</v>
      </c>
      <c r="AG56" s="544">
        <f t="shared" si="66"/>
        <v>8.4199942668472971</v>
      </c>
      <c r="AH56" s="540">
        <f t="shared" si="67"/>
        <v>13.16867051147095</v>
      </c>
      <c r="AI56" s="541">
        <f t="shared" si="68"/>
        <v>11.269690239426609</v>
      </c>
      <c r="AJ56" s="541">
        <f t="shared" si="69"/>
        <v>14.872074185512759</v>
      </c>
      <c r="AK56" s="541">
        <f t="shared" si="70"/>
        <v>13.024668117681287</v>
      </c>
      <c r="AL56" s="544">
        <f t="shared" si="71"/>
        <v>13.076825090808825</v>
      </c>
      <c r="AM56" s="540">
        <f t="shared" si="72"/>
        <v>6.9959897758896403</v>
      </c>
      <c r="AN56" s="541">
        <f t="shared" si="73"/>
        <v>3.2152867904427893</v>
      </c>
      <c r="AO56" s="541">
        <f t="shared" si="74"/>
        <v>3.3869827751140491</v>
      </c>
      <c r="AP56" s="541">
        <f t="shared" si="75"/>
        <v>1.5799049659430011</v>
      </c>
      <c r="AQ56" s="544">
        <f t="shared" si="76"/>
        <v>3.7512178459869574</v>
      </c>
      <c r="AR56" s="540">
        <f t="shared" si="77"/>
        <v>3.7111292625250343</v>
      </c>
      <c r="AS56" s="541">
        <f t="shared" si="78"/>
        <v>4.0573891402482616</v>
      </c>
      <c r="AT56" s="541">
        <f t="shared" si="79"/>
        <v>3.9648964358566872</v>
      </c>
      <c r="AU56" s="541">
        <f t="shared" si="80"/>
        <v>7.3457616655068847</v>
      </c>
      <c r="AV56" s="544">
        <f t="shared" si="81"/>
        <v>4.7773073108952531</v>
      </c>
      <c r="AW56" s="540">
        <f t="shared" si="82"/>
        <v>10.947894879333163</v>
      </c>
      <c r="AX56" s="705">
        <f t="shared" si="82"/>
        <v>13.266296621140469</v>
      </c>
      <c r="AY56" s="13"/>
      <c r="AZ56" s="13"/>
      <c r="BA56" s="351"/>
    </row>
    <row r="57" spans="1:53">
      <c r="A57" s="14" t="s">
        <v>64</v>
      </c>
      <c r="B57" s="192" t="s">
        <v>119</v>
      </c>
      <c r="C57" s="202" t="s">
        <v>63</v>
      </c>
      <c r="D57" s="551"/>
      <c r="E57" s="552"/>
      <c r="F57" s="552"/>
      <c r="G57" s="552"/>
      <c r="H57" s="544"/>
      <c r="I57" s="551">
        <f t="shared" si="42"/>
        <v>24.406611884849866</v>
      </c>
      <c r="J57" s="552">
        <f t="shared" si="43"/>
        <v>19.52625594603758</v>
      </c>
      <c r="K57" s="552">
        <f t="shared" si="44"/>
        <v>19.374598312111061</v>
      </c>
      <c r="L57" s="552">
        <f t="shared" si="45"/>
        <v>17.18098205749456</v>
      </c>
      <c r="M57" s="544">
        <f t="shared" si="46"/>
        <v>19.949331838407019</v>
      </c>
      <c r="N57" s="551">
        <f t="shared" si="47"/>
        <v>3.5578745136191685</v>
      </c>
      <c r="O57" s="552">
        <f t="shared" si="48"/>
        <v>2.9934597799421425</v>
      </c>
      <c r="P57" s="552">
        <f t="shared" si="49"/>
        <v>1.8555643305296314</v>
      </c>
      <c r="Q57" s="552">
        <f t="shared" si="50"/>
        <v>-7.8391438236260598</v>
      </c>
      <c r="R57" s="544">
        <f t="shared" si="51"/>
        <v>-5.197300912770686E-2</v>
      </c>
      <c r="S57" s="551">
        <f t="shared" si="52"/>
        <v>-18.967085909497214</v>
      </c>
      <c r="T57" s="552">
        <f t="shared" si="53"/>
        <v>-30.37832006930806</v>
      </c>
      <c r="U57" s="552">
        <f t="shared" si="54"/>
        <v>-35.413347262046912</v>
      </c>
      <c r="V57" s="552">
        <f t="shared" si="55"/>
        <v>-26.701131374394407</v>
      </c>
      <c r="W57" s="544">
        <f t="shared" si="56"/>
        <v>-28.004997303899643</v>
      </c>
      <c r="X57" s="551">
        <f t="shared" si="57"/>
        <v>-26.101674783764338</v>
      </c>
      <c r="Y57" s="552">
        <f t="shared" si="58"/>
        <v>-19.30761627959393</v>
      </c>
      <c r="Z57" s="552">
        <f t="shared" si="59"/>
        <v>-21.348886019404105</v>
      </c>
      <c r="AA57" s="552">
        <f t="shared" si="60"/>
        <v>-25.364545483149712</v>
      </c>
      <c r="AB57" s="544">
        <f t="shared" si="61"/>
        <v>-23.15262976012788</v>
      </c>
      <c r="AC57" s="551">
        <f t="shared" si="62"/>
        <v>-29.876332061800696</v>
      </c>
      <c r="AD57" s="552">
        <f t="shared" si="63"/>
        <v>-35.995694288184694</v>
      </c>
      <c r="AE57" s="552">
        <f t="shared" si="64"/>
        <v>-41.206189640715984</v>
      </c>
      <c r="AF57" s="552">
        <f t="shared" si="65"/>
        <v>-45.320350345355365</v>
      </c>
      <c r="AG57" s="544">
        <f t="shared" si="66"/>
        <v>-37.891432044993543</v>
      </c>
      <c r="AH57" s="551">
        <f t="shared" si="67"/>
        <v>-30.500351511225972</v>
      </c>
      <c r="AI57" s="552">
        <f t="shared" si="68"/>
        <v>-35.626874551082381</v>
      </c>
      <c r="AJ57" s="552">
        <f t="shared" si="69"/>
        <v>-33.853959776267914</v>
      </c>
      <c r="AK57" s="552">
        <f t="shared" si="70"/>
        <v>-11.826616488584548</v>
      </c>
      <c r="AL57" s="544">
        <f t="shared" si="71"/>
        <v>-28.613184594610004</v>
      </c>
      <c r="AM57" s="551">
        <f t="shared" si="72"/>
        <v>104.68891093964064</v>
      </c>
      <c r="AN57" s="552">
        <f t="shared" si="73"/>
        <v>133.35604002708746</v>
      </c>
      <c r="AO57" s="552">
        <f t="shared" si="74"/>
        <v>169.15098391273762</v>
      </c>
      <c r="AP57" s="552">
        <f t="shared" si="75"/>
        <v>102.89321994083852</v>
      </c>
      <c r="AQ57" s="544">
        <f t="shared" si="76"/>
        <v>124.46750140512876</v>
      </c>
      <c r="AR57" s="551">
        <f t="shared" si="77"/>
        <v>90.418698300256381</v>
      </c>
      <c r="AS57" s="552">
        <f t="shared" si="78"/>
        <v>87.16399973846228</v>
      </c>
      <c r="AT57" s="552">
        <f t="shared" si="79"/>
        <v>69.460567674305452</v>
      </c>
      <c r="AU57" s="552">
        <f t="shared" si="80"/>
        <v>80.307418166903574</v>
      </c>
      <c r="AV57" s="544">
        <f t="shared" si="81"/>
        <v>81.967851991670642</v>
      </c>
      <c r="AW57" s="551">
        <f t="shared" si="82"/>
        <v>-12.824657396380019</v>
      </c>
      <c r="AX57" s="713">
        <f t="shared" si="82"/>
        <v>-9.3948315280734818</v>
      </c>
      <c r="AY57" s="16"/>
      <c r="AZ57" s="16"/>
      <c r="BA57" s="351"/>
    </row>
    <row r="58" spans="1:53" ht="15.75" thickBot="1">
      <c r="A58" s="17" t="s">
        <v>66</v>
      </c>
      <c r="B58" s="193"/>
      <c r="C58" s="326" t="s">
        <v>65</v>
      </c>
      <c r="D58" s="553"/>
      <c r="E58" s="554"/>
      <c r="F58" s="554"/>
      <c r="G58" s="554"/>
      <c r="H58" s="555"/>
      <c r="I58" s="553">
        <f t="shared" si="42"/>
        <v>6.3001518341789193</v>
      </c>
      <c r="J58" s="554">
        <f t="shared" si="43"/>
        <v>3.8676629892127323</v>
      </c>
      <c r="K58" s="554">
        <f t="shared" si="44"/>
        <v>2.9184400918666995</v>
      </c>
      <c r="L58" s="554">
        <f t="shared" si="45"/>
        <v>5.9370062109890966</v>
      </c>
      <c r="M58" s="555">
        <f t="shared" si="46"/>
        <v>4.7300118316518223</v>
      </c>
      <c r="N58" s="553">
        <f t="shared" si="47"/>
        <v>5.3004691928210264</v>
      </c>
      <c r="O58" s="554">
        <f t="shared" si="48"/>
        <v>5.5162225108976344</v>
      </c>
      <c r="P58" s="554">
        <f t="shared" si="49"/>
        <v>6.0237613226370712</v>
      </c>
      <c r="Q58" s="554">
        <f t="shared" si="50"/>
        <v>5.3743683356770759</v>
      </c>
      <c r="R58" s="555">
        <f t="shared" si="51"/>
        <v>5.5560406408682468</v>
      </c>
      <c r="S58" s="553">
        <f t="shared" si="52"/>
        <v>5.2228033800069085</v>
      </c>
      <c r="T58" s="554">
        <f t="shared" si="53"/>
        <v>4.403051911936771</v>
      </c>
      <c r="U58" s="554">
        <f t="shared" si="54"/>
        <v>4.7955017635118935</v>
      </c>
      <c r="V58" s="554">
        <f t="shared" si="55"/>
        <v>6.9074813971324716</v>
      </c>
      <c r="W58" s="555">
        <f t="shared" si="56"/>
        <v>5.3343232993023264</v>
      </c>
      <c r="X58" s="553">
        <f t="shared" si="57"/>
        <v>3.0510759768888533</v>
      </c>
      <c r="Y58" s="554">
        <f t="shared" si="58"/>
        <v>5.9480587259481297</v>
      </c>
      <c r="Z58" s="554">
        <f t="shared" si="59"/>
        <v>4.9014701001691634</v>
      </c>
      <c r="AA58" s="554">
        <f t="shared" si="60"/>
        <v>5.1058982291247901</v>
      </c>
      <c r="AB58" s="555">
        <f t="shared" si="61"/>
        <v>4.7533457211641235</v>
      </c>
      <c r="AC58" s="553">
        <f t="shared" si="62"/>
        <v>3.3760725234896114</v>
      </c>
      <c r="AD58" s="554">
        <f t="shared" si="63"/>
        <v>3.3708842074371432</v>
      </c>
      <c r="AE58" s="554">
        <f t="shared" si="64"/>
        <v>4.0804500127257057</v>
      </c>
      <c r="AF58" s="554">
        <f t="shared" si="65"/>
        <v>1.461070554137109</v>
      </c>
      <c r="AG58" s="555">
        <f t="shared" si="66"/>
        <v>3.064191882996937</v>
      </c>
      <c r="AH58" s="553">
        <f t="shared" si="67"/>
        <v>-1.0955509275589321</v>
      </c>
      <c r="AI58" s="554">
        <f t="shared" si="68"/>
        <v>-2.053395823050721</v>
      </c>
      <c r="AJ58" s="554">
        <f t="shared" si="69"/>
        <v>-2.2481538655331121</v>
      </c>
      <c r="AK58" s="554">
        <f t="shared" si="70"/>
        <v>-0.57275388134695504</v>
      </c>
      <c r="AL58" s="555">
        <f t="shared" si="71"/>
        <v>-1.497604689566657</v>
      </c>
      <c r="AM58" s="553">
        <f t="shared" si="72"/>
        <v>1.3078438358279527</v>
      </c>
      <c r="AN58" s="554">
        <f t="shared" si="73"/>
        <v>1.0481813745372648</v>
      </c>
      <c r="AO58" s="554">
        <f t="shared" si="74"/>
        <v>1.5226994416985775</v>
      </c>
      <c r="AP58" s="554">
        <f t="shared" si="75"/>
        <v>1.0575704578974552</v>
      </c>
      <c r="AQ58" s="555">
        <f t="shared" si="76"/>
        <v>1.2348721915002443</v>
      </c>
      <c r="AR58" s="553">
        <f t="shared" si="77"/>
        <v>1.6579268410198011</v>
      </c>
      <c r="AS58" s="554">
        <f t="shared" si="78"/>
        <v>0.51809376090197645</v>
      </c>
      <c r="AT58" s="554">
        <f t="shared" si="79"/>
        <v>0.713627644107234</v>
      </c>
      <c r="AU58" s="554">
        <f t="shared" si="80"/>
        <v>0.23434890708966805</v>
      </c>
      <c r="AV58" s="555">
        <f t="shared" si="81"/>
        <v>0.77480839138073065</v>
      </c>
      <c r="AW58" s="553">
        <f t="shared" si="82"/>
        <v>-4.41072736975201E-2</v>
      </c>
      <c r="AX58" s="715">
        <f t="shared" si="82"/>
        <v>-6.119232148943226</v>
      </c>
      <c r="AY58" s="19"/>
      <c r="AZ58" s="19"/>
      <c r="BA58" s="354"/>
    </row>
    <row r="59" spans="1:53" ht="15.75" thickBot="1">
      <c r="A59" s="318"/>
      <c r="B59" s="194"/>
      <c r="C59" s="20"/>
      <c r="D59" s="331"/>
      <c r="E59" s="331"/>
      <c r="F59" s="331"/>
      <c r="G59" s="331"/>
      <c r="H59" s="332"/>
      <c r="I59" s="331"/>
      <c r="J59" s="331"/>
      <c r="K59" s="331"/>
      <c r="L59" s="331"/>
      <c r="M59" s="332"/>
      <c r="N59" s="556"/>
      <c r="O59" s="556"/>
      <c r="P59" s="556"/>
      <c r="Q59" s="556"/>
      <c r="R59" s="557"/>
      <c r="S59" s="556"/>
      <c r="T59" s="556"/>
      <c r="U59" s="556"/>
      <c r="V59" s="556"/>
      <c r="W59" s="557"/>
      <c r="X59" s="556"/>
      <c r="Y59" s="556"/>
      <c r="Z59" s="556"/>
      <c r="AA59" s="556"/>
      <c r="AB59" s="557"/>
      <c r="AC59" s="556"/>
      <c r="AD59" s="556"/>
      <c r="AE59" s="556"/>
      <c r="AF59" s="556"/>
      <c r="AG59" s="557"/>
      <c r="AH59" s="556"/>
      <c r="AI59" s="556"/>
      <c r="AJ59" s="556"/>
      <c r="AK59" s="556"/>
      <c r="AL59" s="557"/>
      <c r="AM59" s="556"/>
      <c r="AN59" s="556"/>
      <c r="AO59" s="556"/>
      <c r="AP59" s="556"/>
      <c r="AQ59" s="557"/>
      <c r="AR59" s="556"/>
      <c r="AS59" s="556"/>
      <c r="AT59" s="556"/>
      <c r="AU59" s="556"/>
      <c r="AV59" s="557"/>
      <c r="AW59" s="556"/>
      <c r="AX59" s="724"/>
      <c r="AY59" s="556"/>
      <c r="AZ59" s="556"/>
      <c r="BA59" s="557"/>
    </row>
    <row r="60" spans="1:53">
      <c r="A60" s="319" t="s">
        <v>14</v>
      </c>
      <c r="B60" s="195"/>
      <c r="C60" s="327" t="s">
        <v>13</v>
      </c>
      <c r="D60" s="558"/>
      <c r="E60" s="559"/>
      <c r="F60" s="559"/>
      <c r="G60" s="559"/>
      <c r="H60" s="560"/>
      <c r="I60" s="558">
        <f t="shared" ref="I60:R61" si="83">I28/D28*100-100</f>
        <v>5.4421508250543269</v>
      </c>
      <c r="J60" s="559">
        <f t="shared" si="83"/>
        <v>0.90726026976437879</v>
      </c>
      <c r="K60" s="559">
        <f t="shared" si="83"/>
        <v>-1.3975452013022505</v>
      </c>
      <c r="L60" s="559">
        <f t="shared" si="83"/>
        <v>-0.16712544466706447</v>
      </c>
      <c r="M60" s="560">
        <f t="shared" si="83"/>
        <v>1.1578922679374983</v>
      </c>
      <c r="N60" s="558">
        <f t="shared" si="83"/>
        <v>0.48478416026063087</v>
      </c>
      <c r="O60" s="559">
        <f t="shared" si="83"/>
        <v>-0.48807876889966906</v>
      </c>
      <c r="P60" s="559">
        <f t="shared" si="83"/>
        <v>0.93361613180722713</v>
      </c>
      <c r="Q60" s="559">
        <f t="shared" si="83"/>
        <v>-1.1125528497045849</v>
      </c>
      <c r="R60" s="560">
        <f t="shared" si="83"/>
        <v>-3.2380666959070936E-2</v>
      </c>
      <c r="S60" s="558">
        <f t="shared" ref="S60:AB61" si="84">S28/N28*100-100</f>
        <v>-1.0604203382062565</v>
      </c>
      <c r="T60" s="559">
        <f t="shared" si="84"/>
        <v>-1.6655214648411487</v>
      </c>
      <c r="U60" s="559">
        <f t="shared" si="84"/>
        <v>-1.8149830638690929</v>
      </c>
      <c r="V60" s="559">
        <f t="shared" si="84"/>
        <v>1.9649778218346938</v>
      </c>
      <c r="W60" s="560">
        <f t="shared" si="84"/>
        <v>-0.68177554067658264</v>
      </c>
      <c r="X60" s="558">
        <f t="shared" si="84"/>
        <v>-2.9162384474693539</v>
      </c>
      <c r="Y60" s="559">
        <f t="shared" si="84"/>
        <v>1.1389140555587005</v>
      </c>
      <c r="Z60" s="559">
        <f t="shared" si="84"/>
        <v>-1.1874146286210134</v>
      </c>
      <c r="AA60" s="559">
        <f t="shared" si="84"/>
        <v>-6.6471801017257803E-2</v>
      </c>
      <c r="AB60" s="560">
        <f t="shared" si="84"/>
        <v>-0.7771619662472915</v>
      </c>
      <c r="AC60" s="558">
        <f t="shared" ref="AC60:AL61" si="85">AC28/X28*100-100</f>
        <v>-2.0233207873358197</v>
      </c>
      <c r="AD60" s="559">
        <f t="shared" si="85"/>
        <v>-0.71270892062528901</v>
      </c>
      <c r="AE60" s="559">
        <f t="shared" si="85"/>
        <v>2.4274371345402983</v>
      </c>
      <c r="AF60" s="559">
        <f t="shared" si="85"/>
        <v>-3.1176899614970779</v>
      </c>
      <c r="AG60" s="560">
        <f t="shared" si="85"/>
        <v>-0.84703952812695604</v>
      </c>
      <c r="AH60" s="558">
        <f t="shared" si="85"/>
        <v>-3.1413484811192092</v>
      </c>
      <c r="AI60" s="559">
        <f t="shared" si="85"/>
        <v>-2.5749389489236023</v>
      </c>
      <c r="AJ60" s="559">
        <f t="shared" si="85"/>
        <v>-3.5763465947663917</v>
      </c>
      <c r="AK60" s="559">
        <f t="shared" si="85"/>
        <v>0.36686059900370083</v>
      </c>
      <c r="AL60" s="560">
        <f t="shared" si="85"/>
        <v>-2.2644104926235542</v>
      </c>
      <c r="AM60" s="558">
        <f t="shared" ref="AM60:AV61" si="86">AM28/AH28*100-100</f>
        <v>-8.0646320229305957E-2</v>
      </c>
      <c r="AN60" s="559">
        <f t="shared" si="86"/>
        <v>-1.9561639749255022</v>
      </c>
      <c r="AO60" s="559">
        <f t="shared" si="86"/>
        <v>0.86186739050573635</v>
      </c>
      <c r="AP60" s="559">
        <f t="shared" si="86"/>
        <v>-7.842751528355052E-2</v>
      </c>
      <c r="AQ60" s="560">
        <f t="shared" si="86"/>
        <v>-0.31268397643903256</v>
      </c>
      <c r="AR60" s="558">
        <f t="shared" si="86"/>
        <v>0.58733144481659849</v>
      </c>
      <c r="AS60" s="559">
        <f t="shared" si="86"/>
        <v>-1.7421728505333078</v>
      </c>
      <c r="AT60" s="559">
        <f t="shared" si="86"/>
        <v>-2.7370033955058233</v>
      </c>
      <c r="AU60" s="559">
        <f t="shared" si="86"/>
        <v>-3.4042024462646765</v>
      </c>
      <c r="AV60" s="560">
        <f t="shared" si="86"/>
        <v>-1.840589076645756</v>
      </c>
      <c r="AW60" s="558">
        <f t="shared" ref="AW60:AX61" si="87">AW28/AR28*100-100</f>
        <v>-4.1402635874021598E-4</v>
      </c>
      <c r="AX60" s="720">
        <f t="shared" si="87"/>
        <v>-1.3366410241659565</v>
      </c>
      <c r="AY60" s="22"/>
      <c r="AZ60" s="22"/>
      <c r="BA60" s="355"/>
    </row>
    <row r="61" spans="1:53" ht="15.75" thickBot="1">
      <c r="A61" s="320" t="s">
        <v>80</v>
      </c>
      <c r="B61" s="196"/>
      <c r="C61" s="328" t="s">
        <v>96</v>
      </c>
      <c r="D61" s="561"/>
      <c r="E61" s="562"/>
      <c r="F61" s="562"/>
      <c r="G61" s="562"/>
      <c r="H61" s="563"/>
      <c r="I61" s="561">
        <f t="shared" si="83"/>
        <v>7.1908493603311427</v>
      </c>
      <c r="J61" s="562">
        <f t="shared" si="83"/>
        <v>7.0008182577505806</v>
      </c>
      <c r="K61" s="562">
        <f t="shared" si="83"/>
        <v>7.3754772101181914</v>
      </c>
      <c r="L61" s="562">
        <f t="shared" si="83"/>
        <v>12.025936232080142</v>
      </c>
      <c r="M61" s="563">
        <f t="shared" si="83"/>
        <v>8.4143618677760941</v>
      </c>
      <c r="N61" s="561">
        <f t="shared" si="83"/>
        <v>10.218112964565222</v>
      </c>
      <c r="O61" s="562">
        <f t="shared" si="83"/>
        <v>11.509010517711388</v>
      </c>
      <c r="P61" s="562">
        <f t="shared" si="83"/>
        <v>10.85078117874869</v>
      </c>
      <c r="Q61" s="562">
        <f t="shared" si="83"/>
        <v>11.140847222726109</v>
      </c>
      <c r="R61" s="563">
        <f t="shared" si="83"/>
        <v>10.934241169551839</v>
      </c>
      <c r="S61" s="561">
        <f t="shared" si="84"/>
        <v>11.072439447465101</v>
      </c>
      <c r="T61" s="562">
        <f t="shared" si="84"/>
        <v>9.8083319076304605</v>
      </c>
      <c r="U61" s="562">
        <f t="shared" si="84"/>
        <v>10.503440494075036</v>
      </c>
      <c r="V61" s="562">
        <f t="shared" si="84"/>
        <v>10.816669238959349</v>
      </c>
      <c r="W61" s="563">
        <f t="shared" si="84"/>
        <v>10.551752286615141</v>
      </c>
      <c r="X61" s="561">
        <f t="shared" si="84"/>
        <v>7.9997517055894036</v>
      </c>
      <c r="Y61" s="562">
        <f t="shared" si="84"/>
        <v>9.783982378616713</v>
      </c>
      <c r="Z61" s="562">
        <f t="shared" si="84"/>
        <v>9.5729357719169599</v>
      </c>
      <c r="AA61" s="562">
        <f t="shared" si="84"/>
        <v>8.8701188573662364</v>
      </c>
      <c r="AB61" s="563">
        <f t="shared" si="84"/>
        <v>9.06228030156187</v>
      </c>
      <c r="AC61" s="561">
        <f t="shared" si="85"/>
        <v>7.401192935943854</v>
      </c>
      <c r="AD61" s="562">
        <f t="shared" si="85"/>
        <v>6.3715932205951447</v>
      </c>
      <c r="AE61" s="562">
        <f t="shared" si="85"/>
        <v>5.2241197022188715</v>
      </c>
      <c r="AF61" s="562">
        <f t="shared" si="85"/>
        <v>4.5197638864661798</v>
      </c>
      <c r="AG61" s="563">
        <f t="shared" si="85"/>
        <v>5.8365892860114315</v>
      </c>
      <c r="AH61" s="561">
        <f t="shared" si="85"/>
        <v>0.29571509202111201</v>
      </c>
      <c r="AI61" s="562">
        <f t="shared" si="85"/>
        <v>-1.6956787721389759</v>
      </c>
      <c r="AJ61" s="562">
        <f t="shared" si="85"/>
        <v>-1.3536412338370098</v>
      </c>
      <c r="AK61" s="562">
        <f t="shared" si="85"/>
        <v>-1.1545673541994006</v>
      </c>
      <c r="AL61" s="563">
        <f t="shared" si="85"/>
        <v>-0.98839435153161048</v>
      </c>
      <c r="AM61" s="561">
        <f t="shared" si="86"/>
        <v>2.2197420547037012</v>
      </c>
      <c r="AN61" s="562">
        <f t="shared" si="86"/>
        <v>3.0903770265417592</v>
      </c>
      <c r="AO61" s="562">
        <f t="shared" si="86"/>
        <v>1.9577292352705058</v>
      </c>
      <c r="AP61" s="562">
        <f t="shared" si="86"/>
        <v>1.7718124215814868</v>
      </c>
      <c r="AQ61" s="563">
        <f t="shared" si="86"/>
        <v>2.2493087106903573</v>
      </c>
      <c r="AR61" s="561">
        <f t="shared" si="86"/>
        <v>2.3452227665619745</v>
      </c>
      <c r="AS61" s="562">
        <f t="shared" si="86"/>
        <v>1.9792926405911118</v>
      </c>
      <c r="AT61" s="562">
        <f t="shared" si="86"/>
        <v>2.9607839266786868</v>
      </c>
      <c r="AU61" s="562">
        <f t="shared" si="86"/>
        <v>2.4804436226670816</v>
      </c>
      <c r="AV61" s="563">
        <f t="shared" si="86"/>
        <v>2.4462671924610646</v>
      </c>
      <c r="AW61" s="561">
        <f t="shared" si="87"/>
        <v>-7.1675475043804227E-2</v>
      </c>
      <c r="AX61" s="721">
        <f t="shared" si="87"/>
        <v>-9.0982154943922211</v>
      </c>
      <c r="AY61" s="199"/>
      <c r="AZ61" s="199"/>
      <c r="BA61" s="356"/>
    </row>
    <row r="62" spans="1:53">
      <c r="A62" s="321" t="s">
        <v>130</v>
      </c>
      <c r="B62" s="197"/>
      <c r="C62" s="23" t="s">
        <v>67</v>
      </c>
      <c r="D62" s="564"/>
      <c r="E62" s="565"/>
      <c r="F62" s="565"/>
      <c r="G62" s="565"/>
      <c r="H62" s="566"/>
      <c r="I62" s="564"/>
      <c r="J62" s="565"/>
      <c r="K62" s="565"/>
      <c r="L62" s="565"/>
      <c r="M62" s="566"/>
      <c r="N62" s="564"/>
      <c r="O62" s="565"/>
      <c r="P62" s="565"/>
      <c r="Q62" s="565"/>
      <c r="R62" s="566"/>
      <c r="S62" s="564"/>
      <c r="T62" s="565"/>
      <c r="U62" s="565"/>
      <c r="V62" s="565"/>
      <c r="W62" s="566"/>
      <c r="X62" s="564"/>
      <c r="Y62" s="565"/>
      <c r="Z62" s="565"/>
      <c r="AA62" s="565"/>
      <c r="AB62" s="566"/>
      <c r="AC62" s="564"/>
      <c r="AD62" s="565"/>
      <c r="AE62" s="565"/>
      <c r="AF62" s="565"/>
      <c r="AG62" s="566"/>
      <c r="AH62" s="564"/>
      <c r="AI62" s="565"/>
      <c r="AJ62" s="565"/>
      <c r="AK62" s="565"/>
      <c r="AL62" s="566"/>
      <c r="AM62" s="564"/>
      <c r="AN62" s="565"/>
      <c r="AO62" s="565"/>
      <c r="AP62" s="565"/>
      <c r="AQ62" s="566"/>
      <c r="AR62" s="564"/>
      <c r="AS62" s="565"/>
      <c r="AT62" s="565"/>
      <c r="AU62" s="565"/>
      <c r="AV62" s="566"/>
      <c r="AW62" s="564"/>
      <c r="AX62" s="722"/>
      <c r="AY62" s="24"/>
      <c r="AZ62" s="24"/>
      <c r="BA62" s="322"/>
    </row>
    <row r="63" spans="1:53" ht="16.5" thickBot="1">
      <c r="A63" s="323" t="s">
        <v>121</v>
      </c>
      <c r="B63" s="198"/>
      <c r="C63" s="329" t="s">
        <v>120</v>
      </c>
      <c r="D63" s="567"/>
      <c r="E63" s="567"/>
      <c r="F63" s="567"/>
      <c r="G63" s="567"/>
      <c r="H63" s="568"/>
      <c r="I63" s="567">
        <f t="shared" ref="I63:AX63" si="88">I31/D31*100-100</f>
        <v>11.138150181631005</v>
      </c>
      <c r="J63" s="567">
        <f t="shared" si="88"/>
        <v>9.6379737316696605</v>
      </c>
      <c r="K63" s="567">
        <f t="shared" si="88"/>
        <v>3.3321062018066243</v>
      </c>
      <c r="L63" s="567">
        <f t="shared" si="88"/>
        <v>17.736067342004418</v>
      </c>
      <c r="M63" s="568">
        <f t="shared" si="88"/>
        <v>10.423806187293835</v>
      </c>
      <c r="N63" s="567">
        <f t="shared" si="88"/>
        <v>18.958514122341725</v>
      </c>
      <c r="O63" s="567">
        <f t="shared" si="88"/>
        <v>15.738868798804305</v>
      </c>
      <c r="P63" s="567">
        <f t="shared" si="88"/>
        <v>15.232432089505849</v>
      </c>
      <c r="Q63" s="567">
        <f t="shared" si="88"/>
        <v>4.8373158475455682</v>
      </c>
      <c r="R63" s="568">
        <f t="shared" si="88"/>
        <v>13.376997854874006</v>
      </c>
      <c r="S63" s="567">
        <f t="shared" si="88"/>
        <v>6.3335955051470734</v>
      </c>
      <c r="T63" s="567">
        <f t="shared" si="88"/>
        <v>8.8570501482704458</v>
      </c>
      <c r="U63" s="567">
        <f t="shared" si="88"/>
        <v>9.6151382433555739</v>
      </c>
      <c r="V63" s="567">
        <f t="shared" si="88"/>
        <v>7.9750730669179575</v>
      </c>
      <c r="W63" s="568">
        <f t="shared" si="88"/>
        <v>8.1958652662990232</v>
      </c>
      <c r="X63" s="567">
        <f t="shared" si="88"/>
        <v>6.8315783782394703</v>
      </c>
      <c r="Y63" s="567">
        <f t="shared" si="88"/>
        <v>7.1879795681558249</v>
      </c>
      <c r="Z63" s="567">
        <f t="shared" si="88"/>
        <v>6.9826743215444651</v>
      </c>
      <c r="AA63" s="567">
        <f t="shared" si="88"/>
        <v>6.1581588590119907</v>
      </c>
      <c r="AB63" s="568">
        <f t="shared" si="88"/>
        <v>6.7876926376732882</v>
      </c>
      <c r="AC63" s="567">
        <f t="shared" si="88"/>
        <v>2.6365666221228565</v>
      </c>
      <c r="AD63" s="567">
        <f t="shared" si="88"/>
        <v>3.7988178389798435</v>
      </c>
      <c r="AE63" s="567">
        <f t="shared" si="88"/>
        <v>2.1026309687815115</v>
      </c>
      <c r="AF63" s="567">
        <f t="shared" si="88"/>
        <v>1.9426938802412366</v>
      </c>
      <c r="AG63" s="568">
        <f t="shared" si="88"/>
        <v>2.6168643043889404</v>
      </c>
      <c r="AH63" s="567">
        <f t="shared" si="88"/>
        <v>-5.9601741292284487</v>
      </c>
      <c r="AI63" s="567">
        <f t="shared" si="88"/>
        <v>-6.599295208897459</v>
      </c>
      <c r="AJ63" s="567">
        <f t="shared" si="88"/>
        <v>-6.6398947199951976</v>
      </c>
      <c r="AK63" s="567">
        <f t="shared" si="88"/>
        <v>-7.468441029160843</v>
      </c>
      <c r="AL63" s="568">
        <f t="shared" si="88"/>
        <v>-6.6714651712465809</v>
      </c>
      <c r="AM63" s="567">
        <f t="shared" si="88"/>
        <v>1.2619384979191324</v>
      </c>
      <c r="AN63" s="567">
        <f t="shared" si="88"/>
        <v>0.94299310851349105</v>
      </c>
      <c r="AO63" s="567">
        <f t="shared" si="88"/>
        <v>4.006788257660105</v>
      </c>
      <c r="AP63" s="567">
        <f t="shared" si="88"/>
        <v>5.0529896169873751</v>
      </c>
      <c r="AQ63" s="568">
        <f t="shared" si="88"/>
        <v>2.8160328933642091</v>
      </c>
      <c r="AR63" s="567">
        <f t="shared" si="88"/>
        <v>8.1711264546554503</v>
      </c>
      <c r="AS63" s="567">
        <f t="shared" si="88"/>
        <v>10.834474774187868</v>
      </c>
      <c r="AT63" s="567">
        <f t="shared" si="88"/>
        <v>6.7188854283955806</v>
      </c>
      <c r="AU63" s="567">
        <f t="shared" si="88"/>
        <v>5.648196717541822</v>
      </c>
      <c r="AV63" s="568">
        <f t="shared" si="88"/>
        <v>7.8219089777505957</v>
      </c>
      <c r="AW63" s="567">
        <f t="shared" si="88"/>
        <v>8.7498678477828946</v>
      </c>
      <c r="AX63" s="723">
        <f t="shared" si="88"/>
        <v>5.6889347153633167</v>
      </c>
      <c r="AY63" s="25"/>
      <c r="AZ63" s="25"/>
      <c r="BA63" s="357"/>
    </row>
    <row r="65" spans="1:53" ht="45.75" thickBot="1">
      <c r="A65" s="629" t="s">
        <v>742</v>
      </c>
      <c r="B65" s="639" t="str">
        <f>B36</f>
        <v>Table (5)</v>
      </c>
      <c r="C65" s="270" t="s">
        <v>548</v>
      </c>
    </row>
    <row r="66" spans="1:53" s="3" customFormat="1" ht="27" customHeight="1">
      <c r="A66" s="796" t="s">
        <v>4</v>
      </c>
      <c r="B66" s="798" t="s">
        <v>103</v>
      </c>
      <c r="C66" s="800" t="s">
        <v>1</v>
      </c>
      <c r="D66" s="792" t="s">
        <v>725</v>
      </c>
      <c r="E66" s="793"/>
      <c r="F66" s="793"/>
      <c r="G66" s="793"/>
      <c r="H66" s="794" t="s">
        <v>104</v>
      </c>
      <c r="I66" s="792" t="s">
        <v>726</v>
      </c>
      <c r="J66" s="793"/>
      <c r="K66" s="793"/>
      <c r="L66" s="793"/>
      <c r="M66" s="794" t="s">
        <v>105</v>
      </c>
      <c r="N66" s="792" t="s">
        <v>727</v>
      </c>
      <c r="O66" s="793"/>
      <c r="P66" s="793"/>
      <c r="Q66" s="793"/>
      <c r="R66" s="794" t="s">
        <v>106</v>
      </c>
      <c r="S66" s="792" t="s">
        <v>728</v>
      </c>
      <c r="T66" s="793"/>
      <c r="U66" s="793"/>
      <c r="V66" s="793"/>
      <c r="W66" s="794" t="s">
        <v>107</v>
      </c>
      <c r="X66" s="792" t="s">
        <v>729</v>
      </c>
      <c r="Y66" s="793"/>
      <c r="Z66" s="793"/>
      <c r="AA66" s="793"/>
      <c r="AB66" s="794" t="s">
        <v>108</v>
      </c>
      <c r="AC66" s="792" t="s">
        <v>730</v>
      </c>
      <c r="AD66" s="793"/>
      <c r="AE66" s="793"/>
      <c r="AF66" s="793"/>
      <c r="AG66" s="794" t="s">
        <v>109</v>
      </c>
      <c r="AH66" s="792" t="s">
        <v>731</v>
      </c>
      <c r="AI66" s="793"/>
      <c r="AJ66" s="793"/>
      <c r="AK66" s="793"/>
      <c r="AL66" s="794" t="s">
        <v>448</v>
      </c>
      <c r="AM66" s="792" t="s">
        <v>732</v>
      </c>
      <c r="AN66" s="793"/>
      <c r="AO66" s="793"/>
      <c r="AP66" s="793"/>
      <c r="AQ66" s="794" t="s">
        <v>449</v>
      </c>
      <c r="AR66" s="792" t="s">
        <v>733</v>
      </c>
      <c r="AS66" s="793"/>
      <c r="AT66" s="793"/>
      <c r="AU66" s="793"/>
      <c r="AV66" s="794" t="s">
        <v>450</v>
      </c>
      <c r="AW66" s="792" t="s">
        <v>734</v>
      </c>
      <c r="AX66" s="793"/>
      <c r="AY66" s="793"/>
      <c r="AZ66" s="793"/>
      <c r="BA66" s="794" t="s">
        <v>439</v>
      </c>
    </row>
    <row r="67" spans="1:53" s="3" customFormat="1" ht="15.75" thickBot="1">
      <c r="A67" s="797"/>
      <c r="B67" s="799"/>
      <c r="C67" s="801"/>
      <c r="D67" s="347">
        <v>1</v>
      </c>
      <c r="E67" s="346">
        <v>2</v>
      </c>
      <c r="F67" s="346">
        <v>3</v>
      </c>
      <c r="G67" s="346">
        <v>4</v>
      </c>
      <c r="H67" s="795"/>
      <c r="I67" s="347">
        <v>1</v>
      </c>
      <c r="J67" s="346">
        <v>2</v>
      </c>
      <c r="K67" s="346">
        <v>3</v>
      </c>
      <c r="L67" s="346">
        <v>4</v>
      </c>
      <c r="M67" s="795"/>
      <c r="N67" s="347">
        <v>1</v>
      </c>
      <c r="O67" s="346">
        <v>2</v>
      </c>
      <c r="P67" s="346">
        <v>3</v>
      </c>
      <c r="Q67" s="346">
        <v>4</v>
      </c>
      <c r="R67" s="795"/>
      <c r="S67" s="347">
        <v>1</v>
      </c>
      <c r="T67" s="346">
        <v>2</v>
      </c>
      <c r="U67" s="346">
        <v>3</v>
      </c>
      <c r="V67" s="346">
        <v>4</v>
      </c>
      <c r="W67" s="795"/>
      <c r="X67" s="347">
        <v>1</v>
      </c>
      <c r="Y67" s="346">
        <v>2</v>
      </c>
      <c r="Z67" s="346">
        <v>3</v>
      </c>
      <c r="AA67" s="346">
        <v>4</v>
      </c>
      <c r="AB67" s="795"/>
      <c r="AC67" s="347">
        <v>1</v>
      </c>
      <c r="AD67" s="346">
        <v>2</v>
      </c>
      <c r="AE67" s="346">
        <v>3</v>
      </c>
      <c r="AF67" s="346">
        <v>4</v>
      </c>
      <c r="AG67" s="795"/>
      <c r="AH67" s="347">
        <v>1</v>
      </c>
      <c r="AI67" s="346">
        <v>2</v>
      </c>
      <c r="AJ67" s="346">
        <v>3</v>
      </c>
      <c r="AK67" s="346">
        <v>4</v>
      </c>
      <c r="AL67" s="795"/>
      <c r="AM67" s="347">
        <v>1</v>
      </c>
      <c r="AN67" s="346">
        <v>2</v>
      </c>
      <c r="AO67" s="346">
        <v>3</v>
      </c>
      <c r="AP67" s="346">
        <v>4</v>
      </c>
      <c r="AQ67" s="795"/>
      <c r="AR67" s="347">
        <v>1</v>
      </c>
      <c r="AS67" s="346">
        <v>2</v>
      </c>
      <c r="AT67" s="346">
        <v>3</v>
      </c>
      <c r="AU67" s="346">
        <v>4</v>
      </c>
      <c r="AV67" s="795"/>
      <c r="AW67" s="347">
        <v>1</v>
      </c>
      <c r="AX67" s="346">
        <v>2</v>
      </c>
      <c r="AY67" s="346">
        <v>3</v>
      </c>
      <c r="AZ67" s="346">
        <v>4</v>
      </c>
      <c r="BA67" s="795"/>
    </row>
    <row r="68" spans="1:53">
      <c r="A68" s="317" t="s">
        <v>10</v>
      </c>
      <c r="B68" s="189" t="s">
        <v>8</v>
      </c>
      <c r="C68" s="324" t="s">
        <v>9</v>
      </c>
      <c r="D68" s="542"/>
      <c r="E68" s="543">
        <f>E7/D7*100-100</f>
        <v>-4.0023475774369643</v>
      </c>
      <c r="F68" s="543">
        <f t="shared" ref="F68:G68" si="89">F7/E7*100-100</f>
        <v>-1.2334245670640342</v>
      </c>
      <c r="G68" s="543">
        <f t="shared" si="89"/>
        <v>0.28855269321481103</v>
      </c>
      <c r="H68" s="544"/>
      <c r="I68" s="542">
        <f t="shared" ref="I68:I87" si="90">I7/G7*100-100</f>
        <v>6.7041996255073002</v>
      </c>
      <c r="J68" s="543">
        <f>J7/I7*100-100</f>
        <v>-0.92830464916417554</v>
      </c>
      <c r="K68" s="543">
        <f t="shared" ref="K68:L68" si="91">K7/J7*100-100</f>
        <v>-0.94609493737731043</v>
      </c>
      <c r="L68" s="543">
        <f t="shared" si="91"/>
        <v>2.3814126313649382</v>
      </c>
      <c r="M68" s="544"/>
      <c r="N68" s="542">
        <f>N7/L7*100-100</f>
        <v>2.204735905807965</v>
      </c>
      <c r="O68" s="543">
        <f>O7/N7*100-100</f>
        <v>6.1953873699280848E-3</v>
      </c>
      <c r="P68" s="543">
        <f t="shared" ref="P68:Q68" si="92">P7/O7*100-100</f>
        <v>3.0265442534920197</v>
      </c>
      <c r="Q68" s="543">
        <f t="shared" si="92"/>
        <v>3.8255470730894388</v>
      </c>
      <c r="R68" s="544"/>
      <c r="S68" s="542">
        <f>S7/Q7*100-100</f>
        <v>13.39377114790345</v>
      </c>
      <c r="T68" s="543">
        <f>T7/S7*100-100</f>
        <v>5.466823919038589</v>
      </c>
      <c r="U68" s="543">
        <f t="shared" ref="U68:V68" si="93">U7/T7*100-100</f>
        <v>2.6671474926141912</v>
      </c>
      <c r="V68" s="543">
        <f t="shared" si="93"/>
        <v>0.64150359091227926</v>
      </c>
      <c r="W68" s="544"/>
      <c r="X68" s="542">
        <f>X7/V7*100-100</f>
        <v>6.7446686601673633</v>
      </c>
      <c r="Y68" s="543">
        <f>Y7/X7*100-100</f>
        <v>-0.55996014957641194</v>
      </c>
      <c r="Z68" s="543">
        <f t="shared" ref="Z68:AA68" si="94">Z7/Y7*100-100</f>
        <v>-2.4877710990389659</v>
      </c>
      <c r="AA68" s="543">
        <f t="shared" si="94"/>
        <v>-1.9002976885569609</v>
      </c>
      <c r="AB68" s="544"/>
      <c r="AC68" s="542">
        <f>AC7/AA7*100-100</f>
        <v>11.949860566019495</v>
      </c>
      <c r="AD68" s="543">
        <f>AD7/AC7*100-100</f>
        <v>-0.14700839297481139</v>
      </c>
      <c r="AE68" s="543">
        <f t="shared" ref="AE68:AF68" si="95">AE7/AD7*100-100</f>
        <v>-1.1811084371132097E-2</v>
      </c>
      <c r="AF68" s="543">
        <f t="shared" si="95"/>
        <v>1.1896180235347202</v>
      </c>
      <c r="AG68" s="544"/>
      <c r="AH68" s="542">
        <f>AH7/AF7*100-100</f>
        <v>16.379823026130708</v>
      </c>
      <c r="AI68" s="543">
        <f>AI7/AH7*100-100</f>
        <v>2.994554660909742</v>
      </c>
      <c r="AJ68" s="543">
        <f t="shared" ref="AJ68:AK68" si="96">AJ7/AI7*100-100</f>
        <v>1.8544331448941591</v>
      </c>
      <c r="AK68" s="543">
        <f t="shared" si="96"/>
        <v>-1.6092578314392654</v>
      </c>
      <c r="AL68" s="544"/>
      <c r="AM68" s="542">
        <f>AM7/AK7*100-100</f>
        <v>16.880836228405769</v>
      </c>
      <c r="AN68" s="543">
        <f>AN7/AM7*100-100</f>
        <v>0.83416941829214863</v>
      </c>
      <c r="AO68" s="543">
        <f t="shared" ref="AO68:AP68" si="97">AO7/AN7*100-100</f>
        <v>-5.409489697785574</v>
      </c>
      <c r="AP68" s="543">
        <f t="shared" si="97"/>
        <v>2.7667564975699719</v>
      </c>
      <c r="AQ68" s="544"/>
      <c r="AR68" s="542">
        <f>AR7/AP7*100-100</f>
        <v>8.0026809855064016</v>
      </c>
      <c r="AS68" s="543">
        <f>AS7/AR7*100-100</f>
        <v>-2.0320498109530689</v>
      </c>
      <c r="AT68" s="543">
        <f t="shared" ref="AT68:AU68" si="98">AT7/AS7*100-100</f>
        <v>-5.7566022727354067</v>
      </c>
      <c r="AU68" s="543">
        <f t="shared" si="98"/>
        <v>0.77639123852173952</v>
      </c>
      <c r="AV68" s="544"/>
      <c r="AW68" s="542">
        <f>AW7/AU7*100-100</f>
        <v>8.1327435212740653</v>
      </c>
      <c r="AX68" s="698">
        <f>AX7/AW7*100-100</f>
        <v>-0.93272387679760982</v>
      </c>
      <c r="AY68" s="8"/>
      <c r="AZ68" s="8"/>
      <c r="BA68" s="351"/>
    </row>
    <row r="69" spans="1:53">
      <c r="A69" s="317" t="s">
        <v>14</v>
      </c>
      <c r="B69" s="189" t="s">
        <v>12</v>
      </c>
      <c r="C69" s="324" t="s">
        <v>13</v>
      </c>
      <c r="D69" s="542"/>
      <c r="E69" s="543">
        <f t="shared" ref="E69:G84" si="99">E8/D8*100-100</f>
        <v>3.1202284993132423</v>
      </c>
      <c r="F69" s="543">
        <f t="shared" si="99"/>
        <v>2.5080221619722636</v>
      </c>
      <c r="G69" s="543">
        <f t="shared" si="99"/>
        <v>-5.4323662684829941</v>
      </c>
      <c r="H69" s="544"/>
      <c r="I69" s="542">
        <f t="shared" si="90"/>
        <v>5.4799737592771152</v>
      </c>
      <c r="J69" s="543">
        <f t="shared" ref="J69:L84" si="100">J8/I8*100-100</f>
        <v>-1.3148000601550365</v>
      </c>
      <c r="K69" s="543">
        <f t="shared" si="100"/>
        <v>0.16665396234505181</v>
      </c>
      <c r="L69" s="543">
        <f t="shared" si="100"/>
        <v>-4.2522953958150822</v>
      </c>
      <c r="M69" s="544"/>
      <c r="N69" s="542">
        <f t="shared" ref="N69:N87" si="101">N8/L8*100-100</f>
        <v>6.1687589748433709</v>
      </c>
      <c r="O69" s="543">
        <f t="shared" ref="O69:Q84" si="102">O8/N8*100-100</f>
        <v>-2.2702399656150334</v>
      </c>
      <c r="P69" s="543">
        <f t="shared" si="102"/>
        <v>1.5977028195811869</v>
      </c>
      <c r="Q69" s="543">
        <f t="shared" si="102"/>
        <v>-6.1933333841518419</v>
      </c>
      <c r="R69" s="544"/>
      <c r="S69" s="542">
        <f t="shared" ref="S69:S87" si="103">S8/Q8*100-100</f>
        <v>6.2247301239378316</v>
      </c>
      <c r="T69" s="543">
        <f t="shared" ref="T69:V84" si="104">T8/S8*100-100</f>
        <v>-2.8679419985598855</v>
      </c>
      <c r="U69" s="543">
        <f t="shared" si="104"/>
        <v>1.4432813455754712</v>
      </c>
      <c r="V69" s="543">
        <f t="shared" si="104"/>
        <v>-2.5819317498595353</v>
      </c>
      <c r="W69" s="544"/>
      <c r="X69" s="542">
        <f t="shared" ref="X69:X87" si="105">X8/V8*100-100</f>
        <v>1.1395931292591968</v>
      </c>
      <c r="Y69" s="543">
        <f t="shared" ref="Y69:AA84" si="106">Y8/X8*100-100</f>
        <v>1.1892278291221601</v>
      </c>
      <c r="Z69" s="543">
        <f t="shared" si="106"/>
        <v>-0.89004818851353207</v>
      </c>
      <c r="AA69" s="543">
        <f t="shared" si="106"/>
        <v>-1.4768085059570666</v>
      </c>
      <c r="AB69" s="544"/>
      <c r="AC69" s="542">
        <f t="shared" ref="AC69:AC87" si="107">AC8/AA8*100-100</f>
        <v>-0.84087242477970392</v>
      </c>
      <c r="AD69" s="543">
        <f t="shared" ref="AD69:AF84" si="108">AD8/AC8*100-100</f>
        <v>2.5428132317082657</v>
      </c>
      <c r="AE69" s="543">
        <f t="shared" si="108"/>
        <v>2.2444891810244059</v>
      </c>
      <c r="AF69" s="543">
        <f t="shared" si="108"/>
        <v>-6.8105709628277964</v>
      </c>
      <c r="AG69" s="544"/>
      <c r="AH69" s="542">
        <f t="shared" ref="AH69:AH87" si="109">AH8/AF8*100-100</f>
        <v>-0.86508693994268526</v>
      </c>
      <c r="AI69" s="543">
        <f t="shared" ref="AI69:AK84" si="110">AI8/AH8*100-100</f>
        <v>3.1424625760032541</v>
      </c>
      <c r="AJ69" s="543">
        <f t="shared" si="110"/>
        <v>1.1935438482060903</v>
      </c>
      <c r="AK69" s="543">
        <f t="shared" si="110"/>
        <v>-2.9996260962359571</v>
      </c>
      <c r="AL69" s="544"/>
      <c r="AM69" s="542">
        <f t="shared" ref="AM69:AM87" si="111">AM8/AK8*100-100</f>
        <v>-1.3071009599804739</v>
      </c>
      <c r="AN69" s="543">
        <f t="shared" ref="AN69:AP84" si="112">AN8/AM8*100-100</f>
        <v>1.2064461548992398</v>
      </c>
      <c r="AO69" s="543">
        <f t="shared" si="112"/>
        <v>4.1021058966193635</v>
      </c>
      <c r="AP69" s="543">
        <f t="shared" si="112"/>
        <v>-3.9039218405159488</v>
      </c>
      <c r="AQ69" s="544"/>
      <c r="AR69" s="542">
        <f t="shared" ref="AR69:AR87" si="113">AR8/AP8*100-100</f>
        <v>-0.64952842383766551</v>
      </c>
      <c r="AS69" s="543">
        <f t="shared" ref="AS69:AU84" si="114">AS8/AR8*100-100</f>
        <v>-1.1373962320943747</v>
      </c>
      <c r="AT69" s="543">
        <f t="shared" si="114"/>
        <v>3.048103811020809</v>
      </c>
      <c r="AU69" s="543">
        <f t="shared" si="114"/>
        <v>-4.5631161319520999</v>
      </c>
      <c r="AV69" s="544"/>
      <c r="AW69" s="542">
        <f t="shared" ref="AW69:AW87" si="115">AW8/AU8*100-100</f>
        <v>2.851327650931168</v>
      </c>
      <c r="AX69" s="702">
        <f t="shared" ref="AX69:AX92" si="116">AX8/AW8*100-100</f>
        <v>-2.4584305038063974</v>
      </c>
      <c r="AY69" s="8"/>
      <c r="AZ69" s="8"/>
      <c r="BA69" s="351"/>
    </row>
    <row r="70" spans="1:53">
      <c r="A70" s="9" t="s">
        <v>18</v>
      </c>
      <c r="B70" s="190" t="s">
        <v>16</v>
      </c>
      <c r="C70" s="325" t="s">
        <v>17</v>
      </c>
      <c r="D70" s="540"/>
      <c r="E70" s="541">
        <f t="shared" si="99"/>
        <v>9.6071859599984037</v>
      </c>
      <c r="F70" s="541">
        <f t="shared" si="99"/>
        <v>-2.1661653109107704</v>
      </c>
      <c r="G70" s="541">
        <f t="shared" si="99"/>
        <v>-6.6965035105068438</v>
      </c>
      <c r="H70" s="544"/>
      <c r="I70" s="540">
        <f t="shared" si="90"/>
        <v>2.7691458115369159</v>
      </c>
      <c r="J70" s="541">
        <f t="shared" si="100"/>
        <v>8.7923400609500248</v>
      </c>
      <c r="K70" s="541">
        <f t="shared" si="100"/>
        <v>4.57278375932475E-2</v>
      </c>
      <c r="L70" s="541">
        <f t="shared" si="100"/>
        <v>-1.0342833300380221</v>
      </c>
      <c r="M70" s="544"/>
      <c r="N70" s="540">
        <f t="shared" si="101"/>
        <v>1.4271909280453485</v>
      </c>
      <c r="O70" s="541">
        <f t="shared" si="102"/>
        <v>5.4296034975862142</v>
      </c>
      <c r="P70" s="541">
        <f t="shared" si="102"/>
        <v>-2.806393681491798</v>
      </c>
      <c r="Q70" s="541">
        <f t="shared" si="102"/>
        <v>-0.87119767151089889</v>
      </c>
      <c r="R70" s="544"/>
      <c r="S70" s="540">
        <f t="shared" si="103"/>
        <v>-0.80502778370347983</v>
      </c>
      <c r="T70" s="541">
        <f t="shared" si="104"/>
        <v>7.7592985200173814</v>
      </c>
      <c r="U70" s="541">
        <f t="shared" si="104"/>
        <v>0.58381807642335559</v>
      </c>
      <c r="V70" s="541">
        <f t="shared" si="104"/>
        <v>-0.17771919377292988</v>
      </c>
      <c r="W70" s="544"/>
      <c r="X70" s="540">
        <f t="shared" si="105"/>
        <v>-4.9496901601241063</v>
      </c>
      <c r="Y70" s="541">
        <f t="shared" si="106"/>
        <v>11.500331998845084</v>
      </c>
      <c r="Z70" s="541">
        <f t="shared" si="106"/>
        <v>3.1187013330671931</v>
      </c>
      <c r="AA70" s="541">
        <f t="shared" si="106"/>
        <v>-2.3691492820103264</v>
      </c>
      <c r="AB70" s="544"/>
      <c r="AC70" s="540">
        <f t="shared" si="107"/>
        <v>-5.2584487334365235</v>
      </c>
      <c r="AD70" s="541">
        <f t="shared" si="108"/>
        <v>2.3541058257710432</v>
      </c>
      <c r="AE70" s="541">
        <f t="shared" si="108"/>
        <v>5.4300473770482824</v>
      </c>
      <c r="AF70" s="541">
        <f t="shared" si="108"/>
        <v>-1.4875818581426898</v>
      </c>
      <c r="AG70" s="544"/>
      <c r="AH70" s="540">
        <f t="shared" si="109"/>
        <v>-15.67799079980206</v>
      </c>
      <c r="AI70" s="541">
        <f t="shared" si="110"/>
        <v>6.8389812503472598</v>
      </c>
      <c r="AJ70" s="541">
        <f t="shared" si="110"/>
        <v>18.739407252644597</v>
      </c>
      <c r="AK70" s="541">
        <f t="shared" si="110"/>
        <v>0.26108754002585499</v>
      </c>
      <c r="AL70" s="544"/>
      <c r="AM70" s="540">
        <f t="shared" si="111"/>
        <v>-8.4169795216765522</v>
      </c>
      <c r="AN70" s="541">
        <f t="shared" si="112"/>
        <v>8.3388987593806121</v>
      </c>
      <c r="AO70" s="541">
        <f t="shared" si="112"/>
        <v>-1.2166524450081511</v>
      </c>
      <c r="AP70" s="541">
        <f t="shared" si="112"/>
        <v>-3.609535879139969E-2</v>
      </c>
      <c r="AQ70" s="544"/>
      <c r="AR70" s="540">
        <f t="shared" si="113"/>
        <v>-7.4067882428495722</v>
      </c>
      <c r="AS70" s="541">
        <f t="shared" si="114"/>
        <v>2.2031182693443583</v>
      </c>
      <c r="AT70" s="541">
        <f t="shared" si="114"/>
        <v>7.8687735599384467</v>
      </c>
      <c r="AU70" s="541">
        <f t="shared" si="114"/>
        <v>-3.0470978680891676</v>
      </c>
      <c r="AV70" s="544"/>
      <c r="AW70" s="540">
        <f t="shared" si="115"/>
        <v>-8.1094227973634219</v>
      </c>
      <c r="AX70" s="705">
        <f t="shared" si="116"/>
        <v>-7.7266019027240844</v>
      </c>
      <c r="AY70" s="11"/>
      <c r="AZ70" s="11"/>
      <c r="BA70" s="351"/>
    </row>
    <row r="71" spans="1:53" ht="45">
      <c r="A71" s="9" t="s">
        <v>88</v>
      </c>
      <c r="B71" s="190" t="s">
        <v>20</v>
      </c>
      <c r="C71" s="325" t="s">
        <v>21</v>
      </c>
      <c r="D71" s="540"/>
      <c r="E71" s="541">
        <f t="shared" si="99"/>
        <v>49.311934434734013</v>
      </c>
      <c r="F71" s="541">
        <f t="shared" si="99"/>
        <v>16.705395419199448</v>
      </c>
      <c r="G71" s="541">
        <f t="shared" si="99"/>
        <v>-19.016931965126247</v>
      </c>
      <c r="H71" s="544"/>
      <c r="I71" s="540">
        <f t="shared" si="90"/>
        <v>-3.8224536362800734</v>
      </c>
      <c r="J71" s="541">
        <f t="shared" si="100"/>
        <v>61.745339154745267</v>
      </c>
      <c r="K71" s="541">
        <f t="shared" si="100"/>
        <v>17.766932546120103</v>
      </c>
      <c r="L71" s="541">
        <f t="shared" si="100"/>
        <v>-22.150615125287615</v>
      </c>
      <c r="M71" s="544"/>
      <c r="N71" s="540">
        <f t="shared" si="101"/>
        <v>-10.12629915051879</v>
      </c>
      <c r="O71" s="541">
        <f t="shared" si="102"/>
        <v>35.522305654335383</v>
      </c>
      <c r="P71" s="541">
        <f t="shared" si="102"/>
        <v>19.100307285386563</v>
      </c>
      <c r="Q71" s="541">
        <f t="shared" si="102"/>
        <v>-22.64682347693622</v>
      </c>
      <c r="R71" s="544"/>
      <c r="S71" s="540">
        <f t="shared" si="103"/>
        <v>-11.139255238666166</v>
      </c>
      <c r="T71" s="541">
        <f t="shared" si="104"/>
        <v>42.653770899878793</v>
      </c>
      <c r="U71" s="541">
        <f t="shared" si="104"/>
        <v>17.255641869134905</v>
      </c>
      <c r="V71" s="541">
        <f t="shared" si="104"/>
        <v>-21.884604032261393</v>
      </c>
      <c r="W71" s="544"/>
      <c r="X71" s="540">
        <f t="shared" si="105"/>
        <v>-15.574070156532898</v>
      </c>
      <c r="Y71" s="541">
        <f t="shared" si="106"/>
        <v>36.576395347294238</v>
      </c>
      <c r="Z71" s="541">
        <f t="shared" si="106"/>
        <v>18.240443683000947</v>
      </c>
      <c r="AA71" s="541">
        <f t="shared" si="106"/>
        <v>-21.145667014914821</v>
      </c>
      <c r="AB71" s="544"/>
      <c r="AC71" s="540">
        <f t="shared" si="107"/>
        <v>-16.621193797818492</v>
      </c>
      <c r="AD71" s="541">
        <f t="shared" si="108"/>
        <v>34.914892042304245</v>
      </c>
      <c r="AE71" s="541">
        <f t="shared" si="108"/>
        <v>16.992983178710276</v>
      </c>
      <c r="AF71" s="541">
        <f t="shared" si="108"/>
        <v>-22.421639511319682</v>
      </c>
      <c r="AG71" s="544"/>
      <c r="AH71" s="540">
        <f t="shared" si="109"/>
        <v>-14.386172027751556</v>
      </c>
      <c r="AI71" s="541">
        <f t="shared" si="110"/>
        <v>33.940034281533912</v>
      </c>
      <c r="AJ71" s="541">
        <f t="shared" si="110"/>
        <v>9.9261271532149067</v>
      </c>
      <c r="AK71" s="541">
        <f t="shared" si="110"/>
        <v>-22.148576127032584</v>
      </c>
      <c r="AL71" s="544"/>
      <c r="AM71" s="540">
        <f t="shared" si="111"/>
        <v>-14.630474724161871</v>
      </c>
      <c r="AN71" s="541">
        <f t="shared" si="112"/>
        <v>16.995835590920834</v>
      </c>
      <c r="AO71" s="541">
        <f t="shared" si="112"/>
        <v>15.676936569427497</v>
      </c>
      <c r="AP71" s="541">
        <f t="shared" si="112"/>
        <v>-22.880973219363383</v>
      </c>
      <c r="AQ71" s="544"/>
      <c r="AR71" s="540">
        <f t="shared" si="113"/>
        <v>-3.5067133039277962</v>
      </c>
      <c r="AS71" s="541">
        <f t="shared" si="114"/>
        <v>49.574348532242084</v>
      </c>
      <c r="AT71" s="541">
        <f t="shared" si="114"/>
        <v>20.984276260365547</v>
      </c>
      <c r="AU71" s="541">
        <f t="shared" si="114"/>
        <v>-19.638780970366724</v>
      </c>
      <c r="AV71" s="544"/>
      <c r="AW71" s="540">
        <f t="shared" si="115"/>
        <v>-13.477546646073847</v>
      </c>
      <c r="AX71" s="705">
        <f t="shared" si="116"/>
        <v>21.522030209231119</v>
      </c>
      <c r="AY71" s="11"/>
      <c r="AZ71" s="11"/>
      <c r="BA71" s="351"/>
    </row>
    <row r="72" spans="1:53">
      <c r="A72" s="9" t="s">
        <v>24</v>
      </c>
      <c r="B72" s="190" t="s">
        <v>22</v>
      </c>
      <c r="C72" s="325" t="s">
        <v>23</v>
      </c>
      <c r="D72" s="540"/>
      <c r="E72" s="541">
        <f t="shared" si="99"/>
        <v>-4.2661996069343076</v>
      </c>
      <c r="F72" s="541">
        <f t="shared" si="99"/>
        <v>2.6322227421202911</v>
      </c>
      <c r="G72" s="541">
        <f t="shared" si="99"/>
        <v>1.2229845432327124</v>
      </c>
      <c r="H72" s="544"/>
      <c r="I72" s="540">
        <f t="shared" si="90"/>
        <v>8.3010081065402233</v>
      </c>
      <c r="J72" s="541">
        <f t="shared" si="100"/>
        <v>-3.0015721048228983</v>
      </c>
      <c r="K72" s="541">
        <f t="shared" si="100"/>
        <v>2.3347671755786621</v>
      </c>
      <c r="L72" s="541">
        <f t="shared" si="100"/>
        <v>1.9818013441569349</v>
      </c>
      <c r="M72" s="544"/>
      <c r="N72" s="540">
        <f t="shared" si="101"/>
        <v>17.740523668367288</v>
      </c>
      <c r="O72" s="541">
        <f t="shared" si="102"/>
        <v>-2.3366461678735391</v>
      </c>
      <c r="P72" s="541">
        <f t="shared" si="102"/>
        <v>3.0061941950371533</v>
      </c>
      <c r="Q72" s="541">
        <f t="shared" si="102"/>
        <v>5.1963661153056222</v>
      </c>
      <c r="R72" s="544"/>
      <c r="S72" s="540">
        <f t="shared" si="103"/>
        <v>19.931569633028474</v>
      </c>
      <c r="T72" s="541">
        <f t="shared" si="104"/>
        <v>-7.3458942757003882</v>
      </c>
      <c r="U72" s="541">
        <f t="shared" si="104"/>
        <v>5.7671709866610144</v>
      </c>
      <c r="V72" s="541">
        <f t="shared" si="104"/>
        <v>2.565778084875376</v>
      </c>
      <c r="W72" s="544"/>
      <c r="X72" s="540">
        <f t="shared" si="105"/>
        <v>14.085725200128763</v>
      </c>
      <c r="Y72" s="541">
        <f t="shared" si="106"/>
        <v>-4.8541903384880243</v>
      </c>
      <c r="Z72" s="541">
        <f t="shared" si="106"/>
        <v>10.280440507081437</v>
      </c>
      <c r="AA72" s="541">
        <f t="shared" si="106"/>
        <v>5.4861846310265463</v>
      </c>
      <c r="AB72" s="544"/>
      <c r="AC72" s="540">
        <f t="shared" si="107"/>
        <v>16.579617999333209</v>
      </c>
      <c r="AD72" s="541">
        <f t="shared" si="108"/>
        <v>-2.2844728850850373</v>
      </c>
      <c r="AE72" s="541">
        <f t="shared" si="108"/>
        <v>8.4792892068353183</v>
      </c>
      <c r="AF72" s="541">
        <f t="shared" si="108"/>
        <v>-0.72317344904055858</v>
      </c>
      <c r="AG72" s="544"/>
      <c r="AH72" s="540">
        <f t="shared" si="109"/>
        <v>5.0823996838817607</v>
      </c>
      <c r="AI72" s="541">
        <f t="shared" si="110"/>
        <v>-10.289522582865061</v>
      </c>
      <c r="AJ72" s="541">
        <f t="shared" si="110"/>
        <v>3.6672791528346238</v>
      </c>
      <c r="AK72" s="541">
        <f t="shared" si="110"/>
        <v>0.93641436040937265</v>
      </c>
      <c r="AL72" s="544"/>
      <c r="AM72" s="540">
        <f t="shared" si="111"/>
        <v>3.3852000985321808</v>
      </c>
      <c r="AN72" s="541">
        <f t="shared" si="112"/>
        <v>-4.5646467842287848</v>
      </c>
      <c r="AO72" s="541">
        <f t="shared" si="112"/>
        <v>2.4905420065000072</v>
      </c>
      <c r="AP72" s="541">
        <f t="shared" si="112"/>
        <v>1.4695412772486947</v>
      </c>
      <c r="AQ72" s="544"/>
      <c r="AR72" s="540">
        <f t="shared" si="113"/>
        <v>0.3932168264496454</v>
      </c>
      <c r="AS72" s="541">
        <f t="shared" si="114"/>
        <v>-6.4222858311723883</v>
      </c>
      <c r="AT72" s="541">
        <f t="shared" si="114"/>
        <v>2.4860257911048791</v>
      </c>
      <c r="AU72" s="541">
        <f t="shared" si="114"/>
        <v>2.0072939170019168</v>
      </c>
      <c r="AV72" s="544"/>
      <c r="AW72" s="540">
        <f t="shared" si="115"/>
        <v>-0.90499033526019446</v>
      </c>
      <c r="AX72" s="705">
        <f t="shared" si="116"/>
        <v>-7.5960609409385853</v>
      </c>
      <c r="AY72" s="11"/>
      <c r="AZ72" s="11"/>
      <c r="BA72" s="351"/>
    </row>
    <row r="73" spans="1:53" ht="30">
      <c r="A73" s="9" t="s">
        <v>28</v>
      </c>
      <c r="B73" s="190" t="s">
        <v>26</v>
      </c>
      <c r="C73" s="325" t="s">
        <v>27</v>
      </c>
      <c r="D73" s="540"/>
      <c r="E73" s="541">
        <f t="shared" si="99"/>
        <v>10.455794088232494</v>
      </c>
      <c r="F73" s="541">
        <f t="shared" si="99"/>
        <v>14.939834380025346</v>
      </c>
      <c r="G73" s="541">
        <f t="shared" si="99"/>
        <v>-1.2551983337896218</v>
      </c>
      <c r="H73" s="544"/>
      <c r="I73" s="540">
        <f t="shared" si="90"/>
        <v>-16.427255492417359</v>
      </c>
      <c r="J73" s="541">
        <f t="shared" si="100"/>
        <v>11.407670026134539</v>
      </c>
      <c r="K73" s="541">
        <f t="shared" si="100"/>
        <v>19.243655994481784</v>
      </c>
      <c r="L73" s="541">
        <f t="shared" si="100"/>
        <v>-1.1446947905397309</v>
      </c>
      <c r="M73" s="544"/>
      <c r="N73" s="540">
        <f t="shared" si="101"/>
        <v>-12.077416574929785</v>
      </c>
      <c r="O73" s="541">
        <f t="shared" si="102"/>
        <v>7.6104402586559985</v>
      </c>
      <c r="P73" s="541">
        <f t="shared" si="102"/>
        <v>19.901513166428515</v>
      </c>
      <c r="Q73" s="541">
        <f t="shared" si="102"/>
        <v>5.6345408269031338</v>
      </c>
      <c r="R73" s="544"/>
      <c r="S73" s="540">
        <f t="shared" si="103"/>
        <v>-11.878470592809322</v>
      </c>
      <c r="T73" s="541">
        <f t="shared" si="104"/>
        <v>-3.4714568185979573</v>
      </c>
      <c r="U73" s="541">
        <f t="shared" si="104"/>
        <v>22.976880548349385</v>
      </c>
      <c r="V73" s="541">
        <f t="shared" si="104"/>
        <v>4.9282454858475546</v>
      </c>
      <c r="W73" s="544"/>
      <c r="X73" s="540">
        <f t="shared" si="105"/>
        <v>-12.224686388205271</v>
      </c>
      <c r="Y73" s="541">
        <f t="shared" si="106"/>
        <v>-1.8684340804373676</v>
      </c>
      <c r="Z73" s="541">
        <f t="shared" si="106"/>
        <v>15.298850065453479</v>
      </c>
      <c r="AA73" s="541">
        <f t="shared" si="106"/>
        <v>2.678750005573292</v>
      </c>
      <c r="AB73" s="544"/>
      <c r="AC73" s="540">
        <f t="shared" si="107"/>
        <v>-20.437181105762988</v>
      </c>
      <c r="AD73" s="541">
        <f t="shared" si="108"/>
        <v>-6.2700918869998787</v>
      </c>
      <c r="AE73" s="541">
        <f t="shared" si="108"/>
        <v>13.662110526692302</v>
      </c>
      <c r="AF73" s="541">
        <f t="shared" si="108"/>
        <v>5.6158142505637159</v>
      </c>
      <c r="AG73" s="544"/>
      <c r="AH73" s="540">
        <f t="shared" si="109"/>
        <v>-16.039542285613166</v>
      </c>
      <c r="AI73" s="541">
        <f t="shared" si="110"/>
        <v>-0.67021781602657882</v>
      </c>
      <c r="AJ73" s="541">
        <f t="shared" si="110"/>
        <v>12.077401422715027</v>
      </c>
      <c r="AK73" s="541">
        <f t="shared" si="110"/>
        <v>7.2317890238848861</v>
      </c>
      <c r="AL73" s="544"/>
      <c r="AM73" s="540">
        <f t="shared" si="111"/>
        <v>-15.329155827875397</v>
      </c>
      <c r="AN73" s="541">
        <f t="shared" si="112"/>
        <v>-1.3515441164058331</v>
      </c>
      <c r="AO73" s="541">
        <f t="shared" si="112"/>
        <v>15.56710017952156</v>
      </c>
      <c r="AP73" s="541">
        <f t="shared" si="112"/>
        <v>4.9082383264169209</v>
      </c>
      <c r="AQ73" s="544"/>
      <c r="AR73" s="540">
        <f t="shared" si="113"/>
        <v>-16.352618889463528</v>
      </c>
      <c r="AS73" s="541">
        <f t="shared" si="114"/>
        <v>-2.6616163469749097</v>
      </c>
      <c r="AT73" s="541">
        <f t="shared" si="114"/>
        <v>16.867978835187273</v>
      </c>
      <c r="AU73" s="541">
        <f t="shared" si="114"/>
        <v>5.0921726780692325</v>
      </c>
      <c r="AV73" s="544"/>
      <c r="AW73" s="540">
        <f t="shared" si="115"/>
        <v>-20.068831967800051</v>
      </c>
      <c r="AX73" s="705">
        <f t="shared" si="116"/>
        <v>-29.096041826724743</v>
      </c>
      <c r="AY73" s="11"/>
      <c r="AZ73" s="11"/>
      <c r="BA73" s="351"/>
    </row>
    <row r="74" spans="1:53">
      <c r="A74" s="9" t="s">
        <v>32</v>
      </c>
      <c r="B74" s="190" t="s">
        <v>30</v>
      </c>
      <c r="C74" s="325" t="s">
        <v>31</v>
      </c>
      <c r="D74" s="540"/>
      <c r="E74" s="541">
        <f t="shared" si="99"/>
        <v>-15.960614979344598</v>
      </c>
      <c r="F74" s="541">
        <f t="shared" si="99"/>
        <v>14.555426785830107</v>
      </c>
      <c r="G74" s="541">
        <f t="shared" si="99"/>
        <v>-2.8035927682296489</v>
      </c>
      <c r="H74" s="544"/>
      <c r="I74" s="540">
        <f t="shared" si="90"/>
        <v>11.748951711959975</v>
      </c>
      <c r="J74" s="541">
        <f t="shared" si="100"/>
        <v>-16.70363287006775</v>
      </c>
      <c r="K74" s="541">
        <f t="shared" si="100"/>
        <v>10.025351428904528</v>
      </c>
      <c r="L74" s="541">
        <f t="shared" si="100"/>
        <v>6.5511669201207923</v>
      </c>
      <c r="M74" s="544"/>
      <c r="N74" s="540">
        <f t="shared" si="101"/>
        <v>3.4829994516281317</v>
      </c>
      <c r="O74" s="541">
        <f t="shared" si="102"/>
        <v>-11.756302835285453</v>
      </c>
      <c r="P74" s="541">
        <f t="shared" si="102"/>
        <v>7.5487051913587067</v>
      </c>
      <c r="Q74" s="541">
        <f t="shared" si="102"/>
        <v>-1.7046097713770934</v>
      </c>
      <c r="R74" s="544"/>
      <c r="S74" s="540">
        <f t="shared" si="103"/>
        <v>15.243366614861671</v>
      </c>
      <c r="T74" s="541">
        <f t="shared" si="104"/>
        <v>-10.49282099876973</v>
      </c>
      <c r="U74" s="541">
        <f t="shared" si="104"/>
        <v>4.8061532554203978</v>
      </c>
      <c r="V74" s="541">
        <f t="shared" si="104"/>
        <v>1.1825951631810057</v>
      </c>
      <c r="W74" s="544"/>
      <c r="X74" s="540">
        <f t="shared" si="105"/>
        <v>3.8891027430664593</v>
      </c>
      <c r="Y74" s="541">
        <f t="shared" si="106"/>
        <v>-3.6516499238456248</v>
      </c>
      <c r="Z74" s="541">
        <f t="shared" si="106"/>
        <v>4.0508661290841417</v>
      </c>
      <c r="AA74" s="541">
        <f t="shared" si="106"/>
        <v>1.3402653108007172</v>
      </c>
      <c r="AB74" s="544"/>
      <c r="AC74" s="540">
        <f t="shared" si="107"/>
        <v>8.1199345468318427</v>
      </c>
      <c r="AD74" s="541">
        <f t="shared" si="108"/>
        <v>-0.71022918660028722</v>
      </c>
      <c r="AE74" s="541">
        <f t="shared" si="108"/>
        <v>-0.16280181177012309</v>
      </c>
      <c r="AF74" s="541">
        <f t="shared" si="108"/>
        <v>0.40023619687887901</v>
      </c>
      <c r="AG74" s="544"/>
      <c r="AH74" s="540">
        <f t="shared" si="109"/>
        <v>3.6501240226496208</v>
      </c>
      <c r="AI74" s="541">
        <f t="shared" si="110"/>
        <v>-6.7112746284867768</v>
      </c>
      <c r="AJ74" s="541">
        <f t="shared" si="110"/>
        <v>0.95921098976039332</v>
      </c>
      <c r="AK74" s="541">
        <f t="shared" si="110"/>
        <v>1.3769919180841583</v>
      </c>
      <c r="AL74" s="544"/>
      <c r="AM74" s="540">
        <f t="shared" si="111"/>
        <v>8.8467201864092146</v>
      </c>
      <c r="AN74" s="541">
        <f t="shared" si="112"/>
        <v>-3.696414870058959</v>
      </c>
      <c r="AO74" s="541">
        <f t="shared" si="112"/>
        <v>6.5604391950324157</v>
      </c>
      <c r="AP74" s="541">
        <f t="shared" si="112"/>
        <v>-4.5770343750951952</v>
      </c>
      <c r="AQ74" s="544"/>
      <c r="AR74" s="540">
        <f t="shared" si="113"/>
        <v>10.966794347968232</v>
      </c>
      <c r="AS74" s="541">
        <f t="shared" si="114"/>
        <v>-1.529626170366754</v>
      </c>
      <c r="AT74" s="541">
        <f t="shared" si="114"/>
        <v>2.3076166985533035</v>
      </c>
      <c r="AU74" s="541">
        <f t="shared" si="114"/>
        <v>-1.2205472980928391</v>
      </c>
      <c r="AV74" s="544"/>
      <c r="AW74" s="540">
        <f t="shared" si="115"/>
        <v>4.459862077704301</v>
      </c>
      <c r="AX74" s="705">
        <f t="shared" si="116"/>
        <v>-42.70220823362564</v>
      </c>
      <c r="AY74" s="11"/>
      <c r="AZ74" s="11"/>
      <c r="BA74" s="351"/>
    </row>
    <row r="75" spans="1:53">
      <c r="A75" s="9" t="s">
        <v>36</v>
      </c>
      <c r="B75" s="190" t="s">
        <v>34</v>
      </c>
      <c r="C75" s="325" t="s">
        <v>35</v>
      </c>
      <c r="D75" s="540"/>
      <c r="E75" s="541">
        <f t="shared" si="99"/>
        <v>2.2317439715998404</v>
      </c>
      <c r="F75" s="541">
        <f t="shared" si="99"/>
        <v>6.6217999868918582</v>
      </c>
      <c r="G75" s="541">
        <f t="shared" si="99"/>
        <v>16.200758798269632</v>
      </c>
      <c r="H75" s="544"/>
      <c r="I75" s="540">
        <f t="shared" si="90"/>
        <v>-9.6840654598083944</v>
      </c>
      <c r="J75" s="541">
        <f t="shared" si="100"/>
        <v>9.6041442641414676</v>
      </c>
      <c r="K75" s="541">
        <f t="shared" si="100"/>
        <v>-0.48178227367029081</v>
      </c>
      <c r="L75" s="541">
        <f t="shared" si="100"/>
        <v>7.3051099251438103</v>
      </c>
      <c r="M75" s="544"/>
      <c r="N75" s="540">
        <f t="shared" si="101"/>
        <v>1.1404188195093639</v>
      </c>
      <c r="O75" s="541">
        <f t="shared" si="102"/>
        <v>7.130944473446263</v>
      </c>
      <c r="P75" s="541">
        <f t="shared" si="102"/>
        <v>4.889292652818483</v>
      </c>
      <c r="Q75" s="541">
        <f t="shared" si="102"/>
        <v>4.6537020501024244</v>
      </c>
      <c r="R75" s="544"/>
      <c r="S75" s="540">
        <f t="shared" si="103"/>
        <v>6.3072897649460629</v>
      </c>
      <c r="T75" s="541">
        <f t="shared" si="104"/>
        <v>-1.9755174388598675</v>
      </c>
      <c r="U75" s="541">
        <f t="shared" si="104"/>
        <v>7.5877302528479618</v>
      </c>
      <c r="V75" s="541">
        <f t="shared" si="104"/>
        <v>-2.2431342565085259</v>
      </c>
      <c r="W75" s="544"/>
      <c r="X75" s="540">
        <f t="shared" si="105"/>
        <v>-6.0087931232795739</v>
      </c>
      <c r="Y75" s="541">
        <f t="shared" si="106"/>
        <v>-1.0788214341085336</v>
      </c>
      <c r="Z75" s="541">
        <f t="shared" si="106"/>
        <v>2.8613549588715017</v>
      </c>
      <c r="AA75" s="541">
        <f t="shared" si="106"/>
        <v>0.75949682192646151</v>
      </c>
      <c r="AB75" s="544"/>
      <c r="AC75" s="540">
        <f t="shared" si="107"/>
        <v>-8.714197427707262</v>
      </c>
      <c r="AD75" s="541">
        <f t="shared" si="108"/>
        <v>2.9781748275055975E-2</v>
      </c>
      <c r="AE75" s="541">
        <f t="shared" si="108"/>
        <v>8.0277825894470993</v>
      </c>
      <c r="AF75" s="541">
        <f t="shared" si="108"/>
        <v>3.949219400675247</v>
      </c>
      <c r="AG75" s="544"/>
      <c r="AH75" s="540">
        <f t="shared" si="109"/>
        <v>-8.7096149285752062</v>
      </c>
      <c r="AI75" s="541">
        <f t="shared" si="110"/>
        <v>7.15483693060375</v>
      </c>
      <c r="AJ75" s="541">
        <f t="shared" si="110"/>
        <v>-0.94774329713851557</v>
      </c>
      <c r="AK75" s="541">
        <f t="shared" si="110"/>
        <v>3.599561376234206</v>
      </c>
      <c r="AL75" s="544"/>
      <c r="AM75" s="540">
        <f t="shared" si="111"/>
        <v>-8.9816803625747212</v>
      </c>
      <c r="AN75" s="541">
        <f t="shared" si="112"/>
        <v>7.3133149745982422</v>
      </c>
      <c r="AO75" s="541">
        <f t="shared" si="112"/>
        <v>6.7086983837222931</v>
      </c>
      <c r="AP75" s="541">
        <f t="shared" si="112"/>
        <v>2.0078148963534943</v>
      </c>
      <c r="AQ75" s="544"/>
      <c r="AR75" s="540">
        <f t="shared" si="113"/>
        <v>-8.1839621309685668</v>
      </c>
      <c r="AS75" s="541">
        <f t="shared" si="114"/>
        <v>8.0103350233900557</v>
      </c>
      <c r="AT75" s="541">
        <f t="shared" si="114"/>
        <v>8.6458321088301204</v>
      </c>
      <c r="AU75" s="541">
        <f t="shared" si="114"/>
        <v>4.3241050384563664</v>
      </c>
      <c r="AV75" s="544"/>
      <c r="AW75" s="540">
        <f t="shared" si="115"/>
        <v>-23.637191398049836</v>
      </c>
      <c r="AX75" s="705">
        <f t="shared" si="116"/>
        <v>-29.152267309337347</v>
      </c>
      <c r="AY75" s="11"/>
      <c r="AZ75" s="11"/>
      <c r="BA75" s="351"/>
    </row>
    <row r="76" spans="1:53">
      <c r="A76" s="9" t="s">
        <v>40</v>
      </c>
      <c r="B76" s="190" t="s">
        <v>38</v>
      </c>
      <c r="C76" s="325" t="s">
        <v>39</v>
      </c>
      <c r="D76" s="540"/>
      <c r="E76" s="541">
        <f t="shared" si="99"/>
        <v>-2.6034932352666544</v>
      </c>
      <c r="F76" s="541">
        <f t="shared" si="99"/>
        <v>14.852958894696982</v>
      </c>
      <c r="G76" s="541">
        <f t="shared" si="99"/>
        <v>-5.5090371292742901</v>
      </c>
      <c r="H76" s="544"/>
      <c r="I76" s="540">
        <f t="shared" si="90"/>
        <v>-4.3242070804205923</v>
      </c>
      <c r="J76" s="541">
        <f t="shared" si="100"/>
        <v>-0.52785998438716319</v>
      </c>
      <c r="K76" s="541">
        <f t="shared" si="100"/>
        <v>17.500306285678604</v>
      </c>
      <c r="L76" s="541">
        <f t="shared" si="100"/>
        <v>-7.1756205688269858</v>
      </c>
      <c r="M76" s="544"/>
      <c r="N76" s="540">
        <f t="shared" si="101"/>
        <v>-2.3517610216972002</v>
      </c>
      <c r="O76" s="541">
        <f t="shared" si="102"/>
        <v>-0.62257189838960869</v>
      </c>
      <c r="P76" s="541">
        <f t="shared" si="102"/>
        <v>17.148657443726464</v>
      </c>
      <c r="Q76" s="541">
        <f t="shared" si="102"/>
        <v>-6.2309440803887526</v>
      </c>
      <c r="R76" s="544"/>
      <c r="S76" s="540">
        <f t="shared" si="103"/>
        <v>5.3472010373995573</v>
      </c>
      <c r="T76" s="541">
        <f t="shared" si="104"/>
        <v>-3.3190911402757024</v>
      </c>
      <c r="U76" s="541">
        <f t="shared" si="104"/>
        <v>16.217509094845937</v>
      </c>
      <c r="V76" s="541">
        <f t="shared" si="104"/>
        <v>-4.1803000090305176</v>
      </c>
      <c r="W76" s="544"/>
      <c r="X76" s="540">
        <f t="shared" si="105"/>
        <v>7.270368943872981</v>
      </c>
      <c r="Y76" s="541">
        <f t="shared" si="106"/>
        <v>-4.6701746850914247</v>
      </c>
      <c r="Z76" s="541">
        <f t="shared" si="106"/>
        <v>11.444815950850156</v>
      </c>
      <c r="AA76" s="541">
        <f t="shared" si="106"/>
        <v>-7.2808340516321834</v>
      </c>
      <c r="AB76" s="544"/>
      <c r="AC76" s="540">
        <f t="shared" si="107"/>
        <v>-1.4094507562800089</v>
      </c>
      <c r="AD76" s="541">
        <f t="shared" si="108"/>
        <v>-5.0438799961925298</v>
      </c>
      <c r="AE76" s="541">
        <f t="shared" si="108"/>
        <v>9.8964999221966821</v>
      </c>
      <c r="AF76" s="541">
        <f t="shared" si="108"/>
        <v>-5.0643483771532658</v>
      </c>
      <c r="AG76" s="544"/>
      <c r="AH76" s="540">
        <f t="shared" si="109"/>
        <v>1.4971608346797609</v>
      </c>
      <c r="AI76" s="541">
        <f t="shared" si="110"/>
        <v>-5.8593264842695163</v>
      </c>
      <c r="AJ76" s="541">
        <f t="shared" si="110"/>
        <v>3.4255229750401099</v>
      </c>
      <c r="AK76" s="541">
        <f t="shared" si="110"/>
        <v>-1.9405678167132265</v>
      </c>
      <c r="AL76" s="544"/>
      <c r="AM76" s="540">
        <f t="shared" si="111"/>
        <v>6.158899407750738</v>
      </c>
      <c r="AN76" s="541">
        <f t="shared" si="112"/>
        <v>-10.461296714717136</v>
      </c>
      <c r="AO76" s="541">
        <f t="shared" si="112"/>
        <v>11.917684624833598</v>
      </c>
      <c r="AP76" s="541">
        <f t="shared" si="112"/>
        <v>-1.7955683116613983</v>
      </c>
      <c r="AQ76" s="544"/>
      <c r="AR76" s="540">
        <f t="shared" si="113"/>
        <v>2.1508661280964247</v>
      </c>
      <c r="AS76" s="541">
        <f t="shared" si="114"/>
        <v>-5.7887636971497756</v>
      </c>
      <c r="AT76" s="541">
        <f t="shared" si="114"/>
        <v>9.0048598636474111</v>
      </c>
      <c r="AU76" s="541">
        <f t="shared" si="114"/>
        <v>-9.0055155655253287</v>
      </c>
      <c r="AV76" s="544"/>
      <c r="AW76" s="540">
        <f t="shared" si="115"/>
        <v>6.6789596648414431</v>
      </c>
      <c r="AX76" s="705">
        <f t="shared" si="116"/>
        <v>-7.2778215369198733</v>
      </c>
      <c r="AY76" s="11"/>
      <c r="AZ76" s="11"/>
      <c r="BA76" s="351"/>
    </row>
    <row r="77" spans="1:53">
      <c r="A77" s="9" t="s">
        <v>44</v>
      </c>
      <c r="B77" s="190" t="s">
        <v>42</v>
      </c>
      <c r="C77" s="325" t="s">
        <v>43</v>
      </c>
      <c r="D77" s="540"/>
      <c r="E77" s="541">
        <f t="shared" si="99"/>
        <v>0.7021895170935295</v>
      </c>
      <c r="F77" s="541">
        <f t="shared" si="99"/>
        <v>0.85621967701969481</v>
      </c>
      <c r="G77" s="541">
        <f t="shared" si="99"/>
        <v>-2.2980693181049219</v>
      </c>
      <c r="H77" s="544"/>
      <c r="I77" s="540">
        <f t="shared" si="90"/>
        <v>16.825828808682658</v>
      </c>
      <c r="J77" s="541">
        <f t="shared" si="100"/>
        <v>-3.5514624631836824</v>
      </c>
      <c r="K77" s="541">
        <f t="shared" si="100"/>
        <v>2.3597636120764349</v>
      </c>
      <c r="L77" s="541">
        <f t="shared" si="100"/>
        <v>-0.59045387858414244</v>
      </c>
      <c r="M77" s="544"/>
      <c r="N77" s="540">
        <f t="shared" si="101"/>
        <v>8.2068690945433076</v>
      </c>
      <c r="O77" s="541">
        <f t="shared" si="102"/>
        <v>8.4562865370115645</v>
      </c>
      <c r="P77" s="541">
        <f t="shared" si="102"/>
        <v>-1.6375120013654225</v>
      </c>
      <c r="Q77" s="541">
        <f t="shared" si="102"/>
        <v>6.3159226316850834</v>
      </c>
      <c r="R77" s="544"/>
      <c r="S77" s="540">
        <f t="shared" si="103"/>
        <v>-1.6939135233659925</v>
      </c>
      <c r="T77" s="541">
        <f t="shared" si="104"/>
        <v>9.8669582431238041</v>
      </c>
      <c r="U77" s="541">
        <f t="shared" si="104"/>
        <v>-0.43290540918086151</v>
      </c>
      <c r="V77" s="541">
        <f t="shared" si="104"/>
        <v>9.5986880165669959</v>
      </c>
      <c r="W77" s="544"/>
      <c r="X77" s="540">
        <f t="shared" si="105"/>
        <v>-8.4798100741790705</v>
      </c>
      <c r="Y77" s="541">
        <f t="shared" si="106"/>
        <v>8.7810058284084107</v>
      </c>
      <c r="Z77" s="541">
        <f t="shared" si="106"/>
        <v>-1.4800844545024177</v>
      </c>
      <c r="AA77" s="541">
        <f t="shared" si="106"/>
        <v>9.7161940404942442</v>
      </c>
      <c r="AB77" s="544"/>
      <c r="AC77" s="540">
        <f t="shared" si="107"/>
        <v>-7.5998046908656818</v>
      </c>
      <c r="AD77" s="541">
        <f t="shared" si="108"/>
        <v>10.188711280267327</v>
      </c>
      <c r="AE77" s="541">
        <f t="shared" si="108"/>
        <v>-2.6885895231074386</v>
      </c>
      <c r="AF77" s="541">
        <f t="shared" si="108"/>
        <v>10.308622840666047</v>
      </c>
      <c r="AG77" s="544"/>
      <c r="AH77" s="540">
        <f t="shared" si="109"/>
        <v>-7.86550745798246</v>
      </c>
      <c r="AI77" s="541">
        <f t="shared" si="110"/>
        <v>3.301265763582208</v>
      </c>
      <c r="AJ77" s="541">
        <f t="shared" si="110"/>
        <v>1.327707330418562</v>
      </c>
      <c r="AK77" s="541">
        <f t="shared" si="110"/>
        <v>4.746329288541574</v>
      </c>
      <c r="AL77" s="544"/>
      <c r="AM77" s="540">
        <f t="shared" si="111"/>
        <v>-10.070813741582526</v>
      </c>
      <c r="AN77" s="541">
        <f t="shared" si="112"/>
        <v>0.67176567869383064</v>
      </c>
      <c r="AO77" s="541">
        <f t="shared" si="112"/>
        <v>4.4638945008550763</v>
      </c>
      <c r="AP77" s="541">
        <f t="shared" si="112"/>
        <v>5.3931373674279257</v>
      </c>
      <c r="AQ77" s="544"/>
      <c r="AR77" s="540">
        <f t="shared" si="113"/>
        <v>-8.2926137464582013</v>
      </c>
      <c r="AS77" s="541">
        <f t="shared" si="114"/>
        <v>1.2448111022274873</v>
      </c>
      <c r="AT77" s="541">
        <f t="shared" si="114"/>
        <v>5.2025762223974397</v>
      </c>
      <c r="AU77" s="541">
        <f t="shared" si="114"/>
        <v>7.6855814139590279</v>
      </c>
      <c r="AV77" s="544"/>
      <c r="AW77" s="540">
        <f t="shared" si="115"/>
        <v>-10.81306501622656</v>
      </c>
      <c r="AX77" s="705">
        <f t="shared" si="116"/>
        <v>3.9598598117463126</v>
      </c>
      <c r="AY77" s="11"/>
      <c r="AZ77" s="11"/>
      <c r="BA77" s="351"/>
    </row>
    <row r="78" spans="1:53">
      <c r="A78" s="9" t="s">
        <v>48</v>
      </c>
      <c r="B78" s="190" t="s">
        <v>46</v>
      </c>
      <c r="C78" s="325" t="s">
        <v>47</v>
      </c>
      <c r="D78" s="540"/>
      <c r="E78" s="541">
        <f t="shared" si="99"/>
        <v>0.84919802050723092</v>
      </c>
      <c r="F78" s="541">
        <f t="shared" si="99"/>
        <v>0.7224761277325058</v>
      </c>
      <c r="G78" s="541">
        <f t="shared" si="99"/>
        <v>1.0672943741525387E-2</v>
      </c>
      <c r="H78" s="544"/>
      <c r="I78" s="540">
        <f t="shared" si="90"/>
        <v>2.6571014302908793</v>
      </c>
      <c r="J78" s="541">
        <f t="shared" si="100"/>
        <v>0.17073082262615458</v>
      </c>
      <c r="K78" s="541">
        <f t="shared" si="100"/>
        <v>3.0815880458454217</v>
      </c>
      <c r="L78" s="541">
        <f t="shared" si="100"/>
        <v>-0.83448374379024415</v>
      </c>
      <c r="M78" s="544"/>
      <c r="N78" s="540">
        <f t="shared" si="101"/>
        <v>-1.1569532511582707</v>
      </c>
      <c r="O78" s="541">
        <f t="shared" si="102"/>
        <v>5.3399030758932753</v>
      </c>
      <c r="P78" s="541">
        <f t="shared" si="102"/>
        <v>1.9398563439133767</v>
      </c>
      <c r="Q78" s="541">
        <f t="shared" si="102"/>
        <v>2.6855702985427996</v>
      </c>
      <c r="R78" s="544"/>
      <c r="S78" s="540">
        <f t="shared" si="103"/>
        <v>-1.5460502338569171</v>
      </c>
      <c r="T78" s="541">
        <f t="shared" si="104"/>
        <v>6.8589751794808649</v>
      </c>
      <c r="U78" s="541">
        <f t="shared" si="104"/>
        <v>2.06927216261019</v>
      </c>
      <c r="V78" s="541">
        <f t="shared" si="104"/>
        <v>4.4040413870095421</v>
      </c>
      <c r="W78" s="544"/>
      <c r="X78" s="540">
        <f t="shared" si="105"/>
        <v>-3.278859627443282</v>
      </c>
      <c r="Y78" s="541">
        <f t="shared" si="106"/>
        <v>6.7281840829991779</v>
      </c>
      <c r="Z78" s="541">
        <f t="shared" si="106"/>
        <v>1.9806212489545345</v>
      </c>
      <c r="AA78" s="541">
        <f t="shared" si="106"/>
        <v>3.3086499599953072</v>
      </c>
      <c r="AB78" s="544"/>
      <c r="AC78" s="540">
        <f t="shared" si="107"/>
        <v>-4.2352417501775363</v>
      </c>
      <c r="AD78" s="541">
        <f t="shared" si="108"/>
        <v>4.9925414331985394</v>
      </c>
      <c r="AE78" s="541">
        <f t="shared" si="108"/>
        <v>1.2761416102741237</v>
      </c>
      <c r="AF78" s="541">
        <f t="shared" si="108"/>
        <v>4.0544778534181916</v>
      </c>
      <c r="AG78" s="544"/>
      <c r="AH78" s="540">
        <f t="shared" si="109"/>
        <v>-4.8114867719464627</v>
      </c>
      <c r="AI78" s="541">
        <f t="shared" si="110"/>
        <v>3.7575734403271497</v>
      </c>
      <c r="AJ78" s="541">
        <f t="shared" si="110"/>
        <v>1.8183980002336853</v>
      </c>
      <c r="AK78" s="541">
        <f t="shared" si="110"/>
        <v>4.5783769350811241</v>
      </c>
      <c r="AL78" s="544"/>
      <c r="AM78" s="540">
        <f t="shared" si="111"/>
        <v>-6.7258333667760155</v>
      </c>
      <c r="AN78" s="541">
        <f t="shared" si="112"/>
        <v>3.5038612446354591</v>
      </c>
      <c r="AO78" s="541">
        <f t="shared" si="112"/>
        <v>5.3471459746347989</v>
      </c>
      <c r="AP78" s="541">
        <f t="shared" si="112"/>
        <v>2.9942939504247903</v>
      </c>
      <c r="AQ78" s="544"/>
      <c r="AR78" s="540">
        <f t="shared" si="113"/>
        <v>-7.3954606486224179</v>
      </c>
      <c r="AS78" s="541">
        <f t="shared" si="114"/>
        <v>1.3323228021728539</v>
      </c>
      <c r="AT78" s="541">
        <f t="shared" si="114"/>
        <v>5.5013948911301895</v>
      </c>
      <c r="AU78" s="541">
        <f t="shared" si="114"/>
        <v>1.2599283263635925</v>
      </c>
      <c r="AV78" s="544"/>
      <c r="AW78" s="540">
        <f t="shared" si="115"/>
        <v>-7.9479546217304318</v>
      </c>
      <c r="AX78" s="705">
        <f t="shared" si="116"/>
        <v>2.0314818117927729</v>
      </c>
      <c r="AY78" s="11"/>
      <c r="AZ78" s="11"/>
      <c r="BA78" s="351"/>
    </row>
    <row r="79" spans="1:53" ht="30">
      <c r="A79" s="9" t="s">
        <v>442</v>
      </c>
      <c r="B79" s="190" t="s">
        <v>319</v>
      </c>
      <c r="C79" s="325" t="s">
        <v>441</v>
      </c>
      <c r="D79" s="540"/>
      <c r="E79" s="541">
        <f t="shared" si="99"/>
        <v>-9.9646172234069468</v>
      </c>
      <c r="F79" s="541">
        <f t="shared" si="99"/>
        <v>-1.2743781082631074</v>
      </c>
      <c r="G79" s="541">
        <f t="shared" si="99"/>
        <v>2.9260585832680874</v>
      </c>
      <c r="H79" s="544"/>
      <c r="I79" s="540">
        <f t="shared" si="90"/>
        <v>15.874554674173183</v>
      </c>
      <c r="J79" s="541">
        <f t="shared" si="100"/>
        <v>-8.3054095858398682</v>
      </c>
      <c r="K79" s="541">
        <f t="shared" si="100"/>
        <v>-0.30773102059808366</v>
      </c>
      <c r="L79" s="541">
        <f t="shared" si="100"/>
        <v>3.0697945253737515</v>
      </c>
      <c r="M79" s="544"/>
      <c r="N79" s="540">
        <f t="shared" si="101"/>
        <v>6.4746682679131879</v>
      </c>
      <c r="O79" s="541">
        <f t="shared" si="102"/>
        <v>-0.51362432742541841</v>
      </c>
      <c r="P79" s="541">
        <f t="shared" si="102"/>
        <v>-0.44641698972067445</v>
      </c>
      <c r="Q79" s="541">
        <f t="shared" si="102"/>
        <v>3.2456735102690999</v>
      </c>
      <c r="R79" s="544"/>
      <c r="S79" s="540">
        <f t="shared" si="103"/>
        <v>2.4926444041815756</v>
      </c>
      <c r="T79" s="541">
        <f t="shared" si="104"/>
        <v>-1.4777089890024939</v>
      </c>
      <c r="U79" s="541">
        <f t="shared" si="104"/>
        <v>0.88074499727504474</v>
      </c>
      <c r="V79" s="541">
        <f t="shared" si="104"/>
        <v>6.2138468799213626</v>
      </c>
      <c r="W79" s="544"/>
      <c r="X79" s="540">
        <f t="shared" si="105"/>
        <v>2.4627103480062544</v>
      </c>
      <c r="Y79" s="541">
        <f t="shared" si="106"/>
        <v>2.8139796080296264</v>
      </c>
      <c r="Z79" s="541">
        <f t="shared" si="106"/>
        <v>0.96680074264870086</v>
      </c>
      <c r="AA79" s="541">
        <f t="shared" si="106"/>
        <v>5.0525002918606674</v>
      </c>
      <c r="AB79" s="544"/>
      <c r="AC79" s="540">
        <f t="shared" si="107"/>
        <v>-3.3190461127074684</v>
      </c>
      <c r="AD79" s="541">
        <f t="shared" si="108"/>
        <v>4.6238890317574999</v>
      </c>
      <c r="AE79" s="541">
        <f t="shared" si="108"/>
        <v>-1.3020665554283397</v>
      </c>
      <c r="AF79" s="541">
        <f t="shared" si="108"/>
        <v>4.3481692129698786</v>
      </c>
      <c r="AG79" s="544"/>
      <c r="AH79" s="540">
        <f t="shared" si="109"/>
        <v>-2.8684401201739149</v>
      </c>
      <c r="AI79" s="541">
        <f t="shared" si="110"/>
        <v>2.3640760701556047</v>
      </c>
      <c r="AJ79" s="541">
        <f t="shared" si="110"/>
        <v>-5.0892004499030179</v>
      </c>
      <c r="AK79" s="541">
        <f t="shared" si="110"/>
        <v>1.5145008483534355</v>
      </c>
      <c r="AL79" s="544"/>
      <c r="AM79" s="540">
        <f t="shared" si="111"/>
        <v>3.7628381226549692</v>
      </c>
      <c r="AN79" s="541">
        <f t="shared" si="112"/>
        <v>-3.9907348565338765</v>
      </c>
      <c r="AO79" s="541">
        <f t="shared" si="112"/>
        <v>-10.91412241216203</v>
      </c>
      <c r="AP79" s="541">
        <f t="shared" si="112"/>
        <v>9.1515248206146822</v>
      </c>
      <c r="AQ79" s="544"/>
      <c r="AR79" s="540">
        <f t="shared" si="113"/>
        <v>5.1930159903535582</v>
      </c>
      <c r="AS79" s="541">
        <f t="shared" si="114"/>
        <v>-4.3768291782955515</v>
      </c>
      <c r="AT79" s="541">
        <f t="shared" si="114"/>
        <v>-9.8737781097826058</v>
      </c>
      <c r="AU79" s="541">
        <f t="shared" si="114"/>
        <v>8.6244190573635251</v>
      </c>
      <c r="AV79" s="544"/>
      <c r="AW79" s="540">
        <f t="shared" si="115"/>
        <v>3.3163074623068383</v>
      </c>
      <c r="AX79" s="705">
        <f t="shared" si="116"/>
        <v>-9.7878520023244988</v>
      </c>
      <c r="AY79" s="11"/>
      <c r="AZ79" s="11"/>
      <c r="BA79" s="351"/>
    </row>
    <row r="80" spans="1:53">
      <c r="A80" s="9" t="s">
        <v>87</v>
      </c>
      <c r="B80" s="189" t="s">
        <v>50</v>
      </c>
      <c r="C80" s="337" t="s">
        <v>110</v>
      </c>
      <c r="D80" s="545"/>
      <c r="E80" s="546">
        <f t="shared" si="99"/>
        <v>4.0077675892908218</v>
      </c>
      <c r="F80" s="546">
        <f t="shared" si="99"/>
        <v>7.4519858452494816</v>
      </c>
      <c r="G80" s="546">
        <f t="shared" si="99"/>
        <v>-1.7561390662947787</v>
      </c>
      <c r="H80" s="547"/>
      <c r="I80" s="545">
        <f t="shared" si="90"/>
        <v>1.2226076620253536</v>
      </c>
      <c r="J80" s="546">
        <f t="shared" si="100"/>
        <v>2.6038392056033928</v>
      </c>
      <c r="K80" s="546">
        <f t="shared" si="100"/>
        <v>1.2718461956498146</v>
      </c>
      <c r="L80" s="546">
        <f t="shared" si="100"/>
        <v>11.938547001445016</v>
      </c>
      <c r="M80" s="547"/>
      <c r="N80" s="545">
        <f t="shared" si="101"/>
        <v>2.2735961452260653</v>
      </c>
      <c r="O80" s="546">
        <f t="shared" si="102"/>
        <v>-0.17316228531608147</v>
      </c>
      <c r="P80" s="546">
        <f t="shared" si="102"/>
        <v>0.82871260479828379</v>
      </c>
      <c r="Q80" s="546">
        <f t="shared" si="102"/>
        <v>1.8405720916355079</v>
      </c>
      <c r="R80" s="547"/>
      <c r="S80" s="545">
        <f t="shared" si="103"/>
        <v>3.7332853807306776</v>
      </c>
      <c r="T80" s="546">
        <f t="shared" si="104"/>
        <v>2.1958773013049324</v>
      </c>
      <c r="U80" s="546">
        <f t="shared" si="104"/>
        <v>1.5308907968799872</v>
      </c>
      <c r="V80" s="546">
        <f t="shared" si="104"/>
        <v>0.31683022064351007</v>
      </c>
      <c r="W80" s="547"/>
      <c r="X80" s="545">
        <f t="shared" si="105"/>
        <v>3.5355184591849138</v>
      </c>
      <c r="Y80" s="546">
        <f t="shared" si="106"/>
        <v>2.5368133131812556</v>
      </c>
      <c r="Z80" s="546">
        <f t="shared" si="106"/>
        <v>1.3364210003813213</v>
      </c>
      <c r="AA80" s="546">
        <f t="shared" si="106"/>
        <v>-0.45631158193066312</v>
      </c>
      <c r="AB80" s="547"/>
      <c r="AC80" s="545">
        <f t="shared" si="107"/>
        <v>-5.6986995299571532</v>
      </c>
      <c r="AD80" s="546">
        <f t="shared" si="108"/>
        <v>3.6979349286835514</v>
      </c>
      <c r="AE80" s="546">
        <f t="shared" si="108"/>
        <v>-0.31952759664780217</v>
      </c>
      <c r="AF80" s="546">
        <f t="shared" si="108"/>
        <v>-0.61224025445446273</v>
      </c>
      <c r="AG80" s="547"/>
      <c r="AH80" s="545">
        <f t="shared" si="109"/>
        <v>-13.938525968031669</v>
      </c>
      <c r="AI80" s="546">
        <f t="shared" si="110"/>
        <v>2.9931746261480754</v>
      </c>
      <c r="AJ80" s="546">
        <f t="shared" si="110"/>
        <v>-0.36285680336651183</v>
      </c>
      <c r="AK80" s="546">
        <f t="shared" si="110"/>
        <v>-1.4942804071132088</v>
      </c>
      <c r="AL80" s="547"/>
      <c r="AM80" s="545">
        <f t="shared" si="111"/>
        <v>17.079873418365679</v>
      </c>
      <c r="AN80" s="546">
        <f t="shared" si="112"/>
        <v>2.3535929615906355</v>
      </c>
      <c r="AO80" s="546">
        <f t="shared" si="112"/>
        <v>0.23329150344615357</v>
      </c>
      <c r="AP80" s="546">
        <f t="shared" si="112"/>
        <v>-1.4460077499561947</v>
      </c>
      <c r="AQ80" s="547"/>
      <c r="AR80" s="545">
        <f t="shared" si="113"/>
        <v>3.7368666961671124</v>
      </c>
      <c r="AS80" s="546">
        <f t="shared" si="114"/>
        <v>5.1966478997639314</v>
      </c>
      <c r="AT80" s="546">
        <f t="shared" si="114"/>
        <v>-1.150793451247452</v>
      </c>
      <c r="AU80" s="546">
        <f t="shared" si="114"/>
        <v>-1.5016430019444584</v>
      </c>
      <c r="AV80" s="547"/>
      <c r="AW80" s="545">
        <f t="shared" si="115"/>
        <v>6.1755850508452141</v>
      </c>
      <c r="AX80" s="707">
        <f t="shared" si="116"/>
        <v>2.2357256352277801</v>
      </c>
      <c r="AY80" s="339"/>
      <c r="AZ80" s="339"/>
      <c r="BA80" s="352"/>
    </row>
    <row r="81" spans="1:53" ht="17.25">
      <c r="A81" s="9" t="s">
        <v>112</v>
      </c>
      <c r="B81" s="190" t="s">
        <v>53</v>
      </c>
      <c r="C81" s="340" t="s">
        <v>111</v>
      </c>
      <c r="D81" s="548"/>
      <c r="E81" s="549">
        <f t="shared" si="99"/>
        <v>2.6421422675982456</v>
      </c>
      <c r="F81" s="549">
        <f t="shared" si="99"/>
        <v>4.9684352243349679</v>
      </c>
      <c r="G81" s="549">
        <f t="shared" si="99"/>
        <v>-1.4408073374824966</v>
      </c>
      <c r="H81" s="550"/>
      <c r="I81" s="548">
        <f t="shared" si="90"/>
        <v>1.9061640408226594</v>
      </c>
      <c r="J81" s="549">
        <f t="shared" si="100"/>
        <v>2.1532343858271901</v>
      </c>
      <c r="K81" s="549">
        <f t="shared" si="100"/>
        <v>2.2411705494094463</v>
      </c>
      <c r="L81" s="549">
        <f t="shared" si="100"/>
        <v>7.1657376054538275</v>
      </c>
      <c r="M81" s="550"/>
      <c r="N81" s="548">
        <f t="shared" si="101"/>
        <v>7.2241370572490951</v>
      </c>
      <c r="O81" s="549">
        <f t="shared" si="102"/>
        <v>0.4574890107619467</v>
      </c>
      <c r="P81" s="549">
        <f t="shared" si="102"/>
        <v>-0.48263586463686181</v>
      </c>
      <c r="Q81" s="549">
        <f t="shared" si="102"/>
        <v>1.2927887623253298</v>
      </c>
      <c r="R81" s="550"/>
      <c r="S81" s="548">
        <f t="shared" si="103"/>
        <v>5.1094689077629312</v>
      </c>
      <c r="T81" s="549">
        <f t="shared" si="104"/>
        <v>2.2337971143538056</v>
      </c>
      <c r="U81" s="549">
        <f t="shared" si="104"/>
        <v>-1.6788584956755699</v>
      </c>
      <c r="V81" s="549">
        <f t="shared" si="104"/>
        <v>5.0206220844357858</v>
      </c>
      <c r="W81" s="550"/>
      <c r="X81" s="548">
        <f t="shared" si="105"/>
        <v>9.2852541454789161E-2</v>
      </c>
      <c r="Y81" s="549">
        <f t="shared" si="106"/>
        <v>1.9130133444382977</v>
      </c>
      <c r="Z81" s="549">
        <f t="shared" si="106"/>
        <v>-1.723729912688782</v>
      </c>
      <c r="AA81" s="549">
        <f t="shared" si="106"/>
        <v>-1.473254536853716</v>
      </c>
      <c r="AB81" s="550"/>
      <c r="AC81" s="548">
        <f t="shared" si="107"/>
        <v>10.402896322955925</v>
      </c>
      <c r="AD81" s="549">
        <f t="shared" si="108"/>
        <v>1.1156404330398715</v>
      </c>
      <c r="AE81" s="549">
        <f t="shared" si="108"/>
        <v>-2.5573991592124798</v>
      </c>
      <c r="AF81" s="549">
        <f t="shared" si="108"/>
        <v>-0.80708202144350594</v>
      </c>
      <c r="AG81" s="550"/>
      <c r="AH81" s="548">
        <f t="shared" si="109"/>
        <v>3.5284440197133762</v>
      </c>
      <c r="AI81" s="549">
        <f t="shared" si="110"/>
        <v>1.477332486340373</v>
      </c>
      <c r="AJ81" s="549">
        <f t="shared" si="110"/>
        <v>-2.1700468817843301</v>
      </c>
      <c r="AK81" s="549">
        <f t="shared" si="110"/>
        <v>-1.5259557411905433</v>
      </c>
      <c r="AL81" s="550"/>
      <c r="AM81" s="548">
        <f t="shared" si="111"/>
        <v>-9.7641223414269831</v>
      </c>
      <c r="AN81" s="549">
        <f t="shared" si="112"/>
        <v>0.6830212524296968</v>
      </c>
      <c r="AO81" s="549">
        <f t="shared" si="112"/>
        <v>-1.4799592547888523</v>
      </c>
      <c r="AP81" s="549">
        <f t="shared" si="112"/>
        <v>-1.2026462343275028</v>
      </c>
      <c r="AQ81" s="550"/>
      <c r="AR81" s="548">
        <f t="shared" si="113"/>
        <v>-0.11728926088449043</v>
      </c>
      <c r="AS81" s="549">
        <f t="shared" si="114"/>
        <v>2.9053309586712004</v>
      </c>
      <c r="AT81" s="549">
        <f t="shared" si="114"/>
        <v>-2.3161606583657175</v>
      </c>
      <c r="AU81" s="549">
        <f t="shared" si="114"/>
        <v>-1.6669009166994044</v>
      </c>
      <c r="AV81" s="550"/>
      <c r="AW81" s="548">
        <f t="shared" si="115"/>
        <v>6.9690175231707769</v>
      </c>
      <c r="AX81" s="710">
        <f t="shared" si="116"/>
        <v>0.54498954776896369</v>
      </c>
      <c r="AY81" s="342"/>
      <c r="AZ81" s="342"/>
      <c r="BA81" s="353"/>
    </row>
    <row r="82" spans="1:53" ht="17.25">
      <c r="A82" s="9" t="s">
        <v>114</v>
      </c>
      <c r="B82" s="190" t="s">
        <v>55</v>
      </c>
      <c r="C82" s="325" t="s">
        <v>113</v>
      </c>
      <c r="D82" s="540"/>
      <c r="E82" s="541">
        <f t="shared" si="99"/>
        <v>3.8045607656466984</v>
      </c>
      <c r="F82" s="541">
        <f t="shared" si="99"/>
        <v>6.37964741734352</v>
      </c>
      <c r="G82" s="541">
        <f t="shared" si="99"/>
        <v>-0.83547152076135944</v>
      </c>
      <c r="H82" s="544"/>
      <c r="I82" s="540">
        <f t="shared" si="90"/>
        <v>1.8504055497728302</v>
      </c>
      <c r="J82" s="541">
        <f t="shared" si="100"/>
        <v>3.0018286027423216</v>
      </c>
      <c r="K82" s="541">
        <f t="shared" si="100"/>
        <v>1.2303323808309727</v>
      </c>
      <c r="L82" s="541">
        <f t="shared" si="100"/>
        <v>10.376818337049841</v>
      </c>
      <c r="M82" s="544"/>
      <c r="N82" s="540">
        <f t="shared" si="101"/>
        <v>3.129440656942208</v>
      </c>
      <c r="O82" s="541">
        <f t="shared" si="102"/>
        <v>0.96075479058718827</v>
      </c>
      <c r="P82" s="541">
        <f t="shared" si="102"/>
        <v>1.0576764741409477</v>
      </c>
      <c r="Q82" s="541">
        <f t="shared" si="102"/>
        <v>2.5912446430766494</v>
      </c>
      <c r="R82" s="544"/>
      <c r="S82" s="540">
        <f t="shared" si="103"/>
        <v>3.6183668535401523</v>
      </c>
      <c r="T82" s="541">
        <f t="shared" si="104"/>
        <v>4.4241668026355256</v>
      </c>
      <c r="U82" s="541">
        <f t="shared" si="104"/>
        <v>2.6126073018422318</v>
      </c>
      <c r="V82" s="541">
        <f t="shared" si="104"/>
        <v>0.87709303881959499</v>
      </c>
      <c r="W82" s="544"/>
      <c r="X82" s="540">
        <f t="shared" si="105"/>
        <v>5.8312242107036809</v>
      </c>
      <c r="Y82" s="541">
        <f t="shared" si="106"/>
        <v>4.9245312952213851</v>
      </c>
      <c r="Z82" s="541">
        <f t="shared" si="106"/>
        <v>2.5224093012857054</v>
      </c>
      <c r="AA82" s="541">
        <f t="shared" si="106"/>
        <v>1.0743987451786268</v>
      </c>
      <c r="AB82" s="544"/>
      <c r="AC82" s="540">
        <f t="shared" si="107"/>
        <v>13.343116462156885</v>
      </c>
      <c r="AD82" s="541">
        <f t="shared" si="108"/>
        <v>6.0523152241310925</v>
      </c>
      <c r="AE82" s="541">
        <f t="shared" si="108"/>
        <v>-5.3307371979045115E-2</v>
      </c>
      <c r="AF82" s="541">
        <f t="shared" si="108"/>
        <v>-2.4143873589030278</v>
      </c>
      <c r="AG82" s="544"/>
      <c r="AH82" s="540">
        <f t="shared" si="109"/>
        <v>-1.6669316031924382</v>
      </c>
      <c r="AI82" s="541">
        <f t="shared" si="110"/>
        <v>6.0892055763260799</v>
      </c>
      <c r="AJ82" s="541">
        <f t="shared" si="110"/>
        <v>-0.81265646010672299</v>
      </c>
      <c r="AK82" s="541">
        <f t="shared" si="110"/>
        <v>-2.989003989980759</v>
      </c>
      <c r="AL82" s="544"/>
      <c r="AM82" s="540">
        <f t="shared" si="111"/>
        <v>-23.82049823345325</v>
      </c>
      <c r="AN82" s="541">
        <f t="shared" si="112"/>
        <v>5.5717032464801264</v>
      </c>
      <c r="AO82" s="541">
        <f t="shared" si="112"/>
        <v>-1.2255991536157893</v>
      </c>
      <c r="AP82" s="541">
        <f t="shared" si="112"/>
        <v>-2.3450456921670195</v>
      </c>
      <c r="AQ82" s="544"/>
      <c r="AR82" s="540">
        <f t="shared" si="113"/>
        <v>15.110656706034547</v>
      </c>
      <c r="AS82" s="541">
        <f t="shared" si="114"/>
        <v>8.2254514092356743</v>
      </c>
      <c r="AT82" s="541">
        <f t="shared" si="114"/>
        <v>-1.4355483619950462</v>
      </c>
      <c r="AU82" s="541">
        <f t="shared" si="114"/>
        <v>-2.5545565675058128</v>
      </c>
      <c r="AV82" s="544"/>
      <c r="AW82" s="540">
        <f t="shared" si="115"/>
        <v>3.4422451348479655</v>
      </c>
      <c r="AX82" s="705">
        <f t="shared" si="116"/>
        <v>4.8368260097371376</v>
      </c>
      <c r="AY82" s="11"/>
      <c r="AZ82" s="11"/>
      <c r="BA82" s="351"/>
    </row>
    <row r="83" spans="1:53" ht="32.25" customHeight="1">
      <c r="A83" s="9" t="s">
        <v>117</v>
      </c>
      <c r="B83" s="190" t="s">
        <v>115</v>
      </c>
      <c r="C83" s="325" t="s">
        <v>116</v>
      </c>
      <c r="D83" s="540"/>
      <c r="E83" s="541">
        <f t="shared" si="99"/>
        <v>3.6866983593230742</v>
      </c>
      <c r="F83" s="541">
        <f t="shared" si="99"/>
        <v>6.4234504154803318</v>
      </c>
      <c r="G83" s="541">
        <f t="shared" si="99"/>
        <v>-1.1428617622486286</v>
      </c>
      <c r="H83" s="544"/>
      <c r="I83" s="540">
        <f t="shared" si="90"/>
        <v>0.66886594341684713</v>
      </c>
      <c r="J83" s="541">
        <f t="shared" si="100"/>
        <v>2.8661372888614949</v>
      </c>
      <c r="K83" s="541">
        <f t="shared" si="100"/>
        <v>2.0200317124825347</v>
      </c>
      <c r="L83" s="541">
        <f t="shared" si="100"/>
        <v>12.586636570636458</v>
      </c>
      <c r="M83" s="544"/>
      <c r="N83" s="540">
        <f t="shared" si="101"/>
        <v>9.3158208874214665E-2</v>
      </c>
      <c r="O83" s="541">
        <f t="shared" si="102"/>
        <v>0.75891448632179959</v>
      </c>
      <c r="P83" s="541">
        <f t="shared" si="102"/>
        <v>2.0253354757504951</v>
      </c>
      <c r="Q83" s="541">
        <f t="shared" si="102"/>
        <v>1.9272617383800963</v>
      </c>
      <c r="R83" s="544"/>
      <c r="S83" s="540">
        <f t="shared" si="103"/>
        <v>4.189448566493553</v>
      </c>
      <c r="T83" s="541">
        <f t="shared" si="104"/>
        <v>2.2208006215022493</v>
      </c>
      <c r="U83" s="541">
        <f t="shared" si="104"/>
        <v>2.0555844067271778</v>
      </c>
      <c r="V83" s="541">
        <f t="shared" si="104"/>
        <v>0.15615389318082862</v>
      </c>
      <c r="W83" s="544"/>
      <c r="X83" s="540">
        <f t="shared" si="105"/>
        <v>-0.66498453353030129</v>
      </c>
      <c r="Y83" s="541">
        <f t="shared" si="106"/>
        <v>3.0294644020789008</v>
      </c>
      <c r="Z83" s="541">
        <f t="shared" si="106"/>
        <v>2.7793895186669602</v>
      </c>
      <c r="AA83" s="541">
        <f t="shared" si="106"/>
        <v>0.24091188345440173</v>
      </c>
      <c r="AB83" s="544"/>
      <c r="AC83" s="540">
        <f t="shared" si="107"/>
        <v>-3.0756016164079796</v>
      </c>
      <c r="AD83" s="541">
        <f t="shared" si="108"/>
        <v>4.7003062223534187</v>
      </c>
      <c r="AE83" s="541">
        <f t="shared" si="108"/>
        <v>1.0525218037865471</v>
      </c>
      <c r="AF83" s="541">
        <f t="shared" si="108"/>
        <v>-1.4263035839310305</v>
      </c>
      <c r="AG83" s="544"/>
      <c r="AH83" s="540">
        <f t="shared" si="109"/>
        <v>0.50053609167383684</v>
      </c>
      <c r="AI83" s="541">
        <f t="shared" si="110"/>
        <v>2.1781052236569991</v>
      </c>
      <c r="AJ83" s="541">
        <f t="shared" si="110"/>
        <v>-0.24300250354943387</v>
      </c>
      <c r="AK83" s="541">
        <f t="shared" si="110"/>
        <v>-2.0806552622009065</v>
      </c>
      <c r="AL83" s="544"/>
      <c r="AM83" s="540">
        <f t="shared" si="111"/>
        <v>-10.067650017114687</v>
      </c>
      <c r="AN83" s="541">
        <f t="shared" si="112"/>
        <v>2.7839818878609748</v>
      </c>
      <c r="AO83" s="541">
        <f t="shared" si="112"/>
        <v>0.2680929035125672</v>
      </c>
      <c r="AP83" s="541">
        <f t="shared" si="112"/>
        <v>-1.3237221987084098</v>
      </c>
      <c r="AQ83" s="544"/>
      <c r="AR83" s="540">
        <f t="shared" si="113"/>
        <v>1.9011711125069581</v>
      </c>
      <c r="AS83" s="541">
        <f t="shared" si="114"/>
        <v>5.1176800460478944</v>
      </c>
      <c r="AT83" s="541">
        <f t="shared" si="114"/>
        <v>-0.47438072917408647</v>
      </c>
      <c r="AU83" s="541">
        <f t="shared" si="114"/>
        <v>-1.4690777839285261</v>
      </c>
      <c r="AV83" s="544"/>
      <c r="AW83" s="540">
        <f t="shared" si="115"/>
        <v>3.026779681453462</v>
      </c>
      <c r="AX83" s="705">
        <f t="shared" si="116"/>
        <v>-13.372197978941585</v>
      </c>
      <c r="AY83" s="11"/>
      <c r="AZ83" s="11"/>
      <c r="BA83" s="351"/>
    </row>
    <row r="84" spans="1:53" ht="45">
      <c r="A84" s="9" t="s">
        <v>60</v>
      </c>
      <c r="B84" s="190" t="s">
        <v>58</v>
      </c>
      <c r="C84" s="325" t="s">
        <v>59</v>
      </c>
      <c r="D84" s="540"/>
      <c r="E84" s="541">
        <f t="shared" si="99"/>
        <v>-1.5018591232484368</v>
      </c>
      <c r="F84" s="541">
        <f t="shared" si="99"/>
        <v>-3.8208890797141635</v>
      </c>
      <c r="G84" s="541">
        <f t="shared" si="99"/>
        <v>5.6391793802081764</v>
      </c>
      <c r="H84" s="544"/>
      <c r="I84" s="540">
        <f t="shared" si="90"/>
        <v>4.7194779816197183</v>
      </c>
      <c r="J84" s="541">
        <f t="shared" si="100"/>
        <v>-0.59018719971098221</v>
      </c>
      <c r="K84" s="541">
        <f t="shared" si="100"/>
        <v>-1.7567247839903217</v>
      </c>
      <c r="L84" s="541">
        <f t="shared" si="100"/>
        <v>3.2142902106948412</v>
      </c>
      <c r="M84" s="544"/>
      <c r="N84" s="540">
        <f t="shared" si="101"/>
        <v>7.5816467891181247</v>
      </c>
      <c r="O84" s="541">
        <f t="shared" si="102"/>
        <v>0.59523769121545911</v>
      </c>
      <c r="P84" s="541">
        <f t="shared" si="102"/>
        <v>-1.331363181890751</v>
      </c>
      <c r="Q84" s="541">
        <f t="shared" si="102"/>
        <v>5.6495243839724196</v>
      </c>
      <c r="R84" s="544"/>
      <c r="S84" s="540">
        <f t="shared" si="103"/>
        <v>4.0118774275142499</v>
      </c>
      <c r="T84" s="541">
        <f t="shared" si="104"/>
        <v>1.2142269639882102</v>
      </c>
      <c r="U84" s="541">
        <f t="shared" si="104"/>
        <v>-2.4516003721873574</v>
      </c>
      <c r="V84" s="541">
        <f t="shared" si="104"/>
        <v>6.6620675509820444</v>
      </c>
      <c r="W84" s="544"/>
      <c r="X84" s="540">
        <f t="shared" si="105"/>
        <v>4.461393901359429</v>
      </c>
      <c r="Y84" s="541">
        <f t="shared" si="106"/>
        <v>-0.63395941214699292</v>
      </c>
      <c r="Z84" s="541">
        <f t="shared" si="106"/>
        <v>-1.3284519320707062</v>
      </c>
      <c r="AA84" s="541">
        <f t="shared" si="106"/>
        <v>5.9949648091406544</v>
      </c>
      <c r="AB84" s="544"/>
      <c r="AC84" s="540">
        <f t="shared" si="107"/>
        <v>4.4516990386219533</v>
      </c>
      <c r="AD84" s="541">
        <f t="shared" si="108"/>
        <v>-1.1788790757389194</v>
      </c>
      <c r="AE84" s="541">
        <f t="shared" si="108"/>
        <v>-1.4952340960344799</v>
      </c>
      <c r="AF84" s="541">
        <f t="shared" si="108"/>
        <v>5.754411712125119</v>
      </c>
      <c r="AG84" s="544"/>
      <c r="AH84" s="540">
        <f t="shared" si="109"/>
        <v>2.4882675541220749</v>
      </c>
      <c r="AI84" s="541">
        <f t="shared" si="110"/>
        <v>-2.67555238165194</v>
      </c>
      <c r="AJ84" s="541">
        <f t="shared" si="110"/>
        <v>-1.6721623482115859</v>
      </c>
      <c r="AK84" s="541">
        <f t="shared" si="110"/>
        <v>3.8602801611765187</v>
      </c>
      <c r="AL84" s="544"/>
      <c r="AM84" s="540">
        <f t="shared" si="111"/>
        <v>2.0848881389484433</v>
      </c>
      <c r="AN84" s="541">
        <f t="shared" si="112"/>
        <v>-1.6462360353859822</v>
      </c>
      <c r="AO84" s="541">
        <f t="shared" si="112"/>
        <v>-2.9609613282187865</v>
      </c>
      <c r="AP84" s="541">
        <f t="shared" si="112"/>
        <v>4.881980646105859</v>
      </c>
      <c r="AQ84" s="544"/>
      <c r="AR84" s="540">
        <f t="shared" si="113"/>
        <v>3.2645404772377162</v>
      </c>
      <c r="AS84" s="541">
        <f t="shared" si="114"/>
        <v>-3.288473337671789</v>
      </c>
      <c r="AT84" s="541">
        <f t="shared" si="114"/>
        <v>-2.561615024440826</v>
      </c>
      <c r="AU84" s="541">
        <f t="shared" si="114"/>
        <v>3.2540225370580629</v>
      </c>
      <c r="AV84" s="544"/>
      <c r="AW84" s="540">
        <f t="shared" si="115"/>
        <v>3.4036062091956154</v>
      </c>
      <c r="AX84" s="705">
        <f t="shared" si="116"/>
        <v>-14.821730603891524</v>
      </c>
      <c r="AY84" s="11"/>
      <c r="AZ84" s="11"/>
      <c r="BA84" s="351"/>
    </row>
    <row r="85" spans="1:53">
      <c r="A85" s="9" t="s">
        <v>62</v>
      </c>
      <c r="B85" s="191" t="s">
        <v>118</v>
      </c>
      <c r="C85" s="325" t="s">
        <v>61</v>
      </c>
      <c r="D85" s="540"/>
      <c r="E85" s="541">
        <f t="shared" ref="E85:G87" si="117">E24/D24*100-100</f>
        <v>13.752023967281303</v>
      </c>
      <c r="F85" s="541">
        <f t="shared" si="117"/>
        <v>2.0867792930217064</v>
      </c>
      <c r="G85" s="541">
        <f t="shared" si="117"/>
        <v>7.1051056908464147</v>
      </c>
      <c r="H85" s="544"/>
      <c r="I85" s="540">
        <f t="shared" si="90"/>
        <v>-7.3016522856645025</v>
      </c>
      <c r="J85" s="541">
        <f t="shared" ref="J85:L87" si="118">J24/I24*100-100</f>
        <v>11.109477024499157</v>
      </c>
      <c r="K85" s="541">
        <f t="shared" si="118"/>
        <v>-4.294320134629416</v>
      </c>
      <c r="L85" s="541">
        <f t="shared" si="118"/>
        <v>2.0088100420428532</v>
      </c>
      <c r="M85" s="544"/>
      <c r="N85" s="540">
        <f t="shared" si="101"/>
        <v>18.963944596726961</v>
      </c>
      <c r="O85" s="541">
        <f t="shared" ref="O85:Q87" si="119">O24/N24*100-100</f>
        <v>9.4713382071321348</v>
      </c>
      <c r="P85" s="541">
        <f t="shared" si="119"/>
        <v>-11.49688800440444</v>
      </c>
      <c r="Q85" s="541">
        <f t="shared" si="119"/>
        <v>-0.45887668520828129</v>
      </c>
      <c r="R85" s="544"/>
      <c r="S85" s="540">
        <f t="shared" si="103"/>
        <v>16.373839124303728</v>
      </c>
      <c r="T85" s="541">
        <f t="shared" ref="T85:V87" si="120">T24/S24*100-100</f>
        <v>3.619428547453694</v>
      </c>
      <c r="U85" s="541">
        <f t="shared" si="120"/>
        <v>1.7109313540419606</v>
      </c>
      <c r="V85" s="541">
        <f t="shared" si="120"/>
        <v>2.531508330637152</v>
      </c>
      <c r="W85" s="544"/>
      <c r="X85" s="540">
        <f t="shared" si="105"/>
        <v>1.6189214153676375</v>
      </c>
      <c r="Y85" s="541">
        <f t="shared" ref="Y85:AA87" si="121">Y24/X24*100-100</f>
        <v>3.1980158439741189</v>
      </c>
      <c r="Z85" s="541">
        <f t="shared" si="121"/>
        <v>0.37182767944163686</v>
      </c>
      <c r="AA85" s="541">
        <f t="shared" si="121"/>
        <v>2.2575841828306693</v>
      </c>
      <c r="AB85" s="544"/>
      <c r="AC85" s="540">
        <f t="shared" si="107"/>
        <v>2.033067266271857</v>
      </c>
      <c r="AD85" s="541">
        <f t="shared" ref="AD85:AF87" si="122">AD24/AC24*100-100</f>
        <v>4.3120367075860173</v>
      </c>
      <c r="AE85" s="541">
        <f t="shared" si="122"/>
        <v>-1.2700351335084861</v>
      </c>
      <c r="AF85" s="541">
        <f t="shared" si="122"/>
        <v>3.6277910118009231</v>
      </c>
      <c r="AG85" s="544"/>
      <c r="AH85" s="540">
        <f t="shared" si="109"/>
        <v>6.0392300555988925</v>
      </c>
      <c r="AI85" s="541">
        <f t="shared" ref="AI85:AK87" si="123">AI24/AH24*100-100</f>
        <v>2.5616715318778347</v>
      </c>
      <c r="AJ85" s="541">
        <f t="shared" si="123"/>
        <v>1.9263720791600605</v>
      </c>
      <c r="AK85" s="541">
        <f t="shared" si="123"/>
        <v>1.9612187724766841</v>
      </c>
      <c r="AL85" s="544"/>
      <c r="AM85" s="540">
        <f t="shared" si="111"/>
        <v>0.38315142902125388</v>
      </c>
      <c r="AN85" s="541">
        <f t="shared" ref="AN85:AP87" si="124">AN24/AM24*100-100</f>
        <v>-1.0623448314005373</v>
      </c>
      <c r="AO85" s="541">
        <f t="shared" si="124"/>
        <v>2.0959239872376969</v>
      </c>
      <c r="AP85" s="541">
        <f t="shared" si="124"/>
        <v>0.179061571501407</v>
      </c>
      <c r="AQ85" s="544"/>
      <c r="AR85" s="540">
        <f t="shared" si="113"/>
        <v>2.489266918740725</v>
      </c>
      <c r="AS85" s="541">
        <f t="shared" ref="AS85:AU87" si="125">AS24/AR24*100-100</f>
        <v>-0.73202213002311112</v>
      </c>
      <c r="AT85" s="541">
        <f t="shared" si="125"/>
        <v>2.0051747555400681</v>
      </c>
      <c r="AU85" s="541">
        <f t="shared" si="125"/>
        <v>3.4368141169967856</v>
      </c>
      <c r="AV85" s="544"/>
      <c r="AW85" s="540">
        <f t="shared" si="115"/>
        <v>5.9284338378695907</v>
      </c>
      <c r="AX85" s="705">
        <f t="shared" si="116"/>
        <v>1.342312430806075</v>
      </c>
      <c r="AY85" s="13"/>
      <c r="AZ85" s="13"/>
      <c r="BA85" s="351"/>
    </row>
    <row r="86" spans="1:53">
      <c r="A86" s="14" t="s">
        <v>64</v>
      </c>
      <c r="B86" s="192" t="s">
        <v>119</v>
      </c>
      <c r="C86" s="202" t="s">
        <v>63</v>
      </c>
      <c r="D86" s="551"/>
      <c r="E86" s="552">
        <f t="shared" si="117"/>
        <v>9.204771747310275</v>
      </c>
      <c r="F86" s="552">
        <f t="shared" si="117"/>
        <v>3.241370050489607</v>
      </c>
      <c r="G86" s="552">
        <f t="shared" si="117"/>
        <v>7.2446840930845582</v>
      </c>
      <c r="H86" s="544"/>
      <c r="I86" s="551">
        <f t="shared" si="90"/>
        <v>2.8897977881489112</v>
      </c>
      <c r="J86" s="552">
        <f t="shared" si="118"/>
        <v>4.9207698902632444</v>
      </c>
      <c r="K86" s="552">
        <f t="shared" si="118"/>
        <v>3.1103750504265548</v>
      </c>
      <c r="L86" s="552">
        <f t="shared" si="118"/>
        <v>5.2739659874393681</v>
      </c>
      <c r="M86" s="544"/>
      <c r="N86" s="551">
        <f t="shared" si="101"/>
        <v>-9.0718597762826363</v>
      </c>
      <c r="O86" s="552">
        <f t="shared" si="119"/>
        <v>4.3489270567468594</v>
      </c>
      <c r="P86" s="552">
        <f t="shared" si="119"/>
        <v>1.9711878941956087</v>
      </c>
      <c r="Q86" s="552">
        <f t="shared" si="119"/>
        <v>-4.7461088429037801</v>
      </c>
      <c r="R86" s="544"/>
      <c r="S86" s="551">
        <f t="shared" si="103"/>
        <v>-20.050957848560429</v>
      </c>
      <c r="T86" s="552">
        <f t="shared" si="120"/>
        <v>-10.345719610404387</v>
      </c>
      <c r="U86" s="552">
        <f t="shared" si="120"/>
        <v>-5.4033498135165843</v>
      </c>
      <c r="V86" s="552">
        <f t="shared" si="120"/>
        <v>8.1028689058984611</v>
      </c>
      <c r="W86" s="544"/>
      <c r="X86" s="551">
        <f t="shared" si="105"/>
        <v>-19.397114465560392</v>
      </c>
      <c r="Y86" s="552">
        <f t="shared" si="121"/>
        <v>-2.103091318980205</v>
      </c>
      <c r="Z86" s="552">
        <f t="shared" si="121"/>
        <v>-7.7963548359254844</v>
      </c>
      <c r="AA86" s="552">
        <f t="shared" si="121"/>
        <v>2.5835025980401838</v>
      </c>
      <c r="AB86" s="544"/>
      <c r="AC86" s="551">
        <f t="shared" si="107"/>
        <v>-24.269638114126408</v>
      </c>
      <c r="AD86" s="552">
        <f t="shared" si="122"/>
        <v>-10.646093456152499</v>
      </c>
      <c r="AE86" s="552">
        <f t="shared" si="122"/>
        <v>-15.302516480378202</v>
      </c>
      <c r="AF86" s="552">
        <f t="shared" si="122"/>
        <v>-4.5948893577464389</v>
      </c>
      <c r="AG86" s="544"/>
      <c r="AH86" s="551">
        <f t="shared" si="109"/>
        <v>-3.7441979925196449</v>
      </c>
      <c r="AI86" s="552">
        <f t="shared" si="123"/>
        <v>-17.237131980213547</v>
      </c>
      <c r="AJ86" s="552">
        <f t="shared" si="123"/>
        <v>-12.96984397342186</v>
      </c>
      <c r="AK86" s="552">
        <f t="shared" si="123"/>
        <v>27.17603927846757</v>
      </c>
      <c r="AL86" s="544"/>
      <c r="AM86" s="551">
        <f t="shared" si="111"/>
        <v>123.45173225639039</v>
      </c>
      <c r="AN86" s="552">
        <f t="shared" si="124"/>
        <v>-5.6460115317288029</v>
      </c>
      <c r="AO86" s="552">
        <f t="shared" si="124"/>
        <v>0.37988355438986332</v>
      </c>
      <c r="AP86" s="552">
        <f t="shared" si="124"/>
        <v>-4.1312956266339853</v>
      </c>
      <c r="AQ86" s="544"/>
      <c r="AR86" s="551">
        <f t="shared" si="113"/>
        <v>109.71320777306514</v>
      </c>
      <c r="AS86" s="552">
        <f t="shared" si="125"/>
        <v>-7.2587407085819393</v>
      </c>
      <c r="AT86" s="552">
        <f t="shared" si="125"/>
        <v>-9.1148293797018454</v>
      </c>
      <c r="AU86" s="552">
        <f t="shared" si="125"/>
        <v>2.0050788558094439</v>
      </c>
      <c r="AV86" s="544"/>
      <c r="AW86" s="551">
        <f t="shared" si="115"/>
        <v>1.392504656676536</v>
      </c>
      <c r="AX86" s="713">
        <f t="shared" si="116"/>
        <v>-3.6099294658966272</v>
      </c>
      <c r="AY86" s="16"/>
      <c r="AZ86" s="16"/>
      <c r="BA86" s="351"/>
    </row>
    <row r="87" spans="1:53" ht="15.75" thickBot="1">
      <c r="A87" s="17" t="s">
        <v>66</v>
      </c>
      <c r="B87" s="193"/>
      <c r="C87" s="326" t="s">
        <v>65</v>
      </c>
      <c r="D87" s="553"/>
      <c r="E87" s="554">
        <f t="shared" si="117"/>
        <v>2.1523112644749318</v>
      </c>
      <c r="F87" s="554">
        <f t="shared" si="117"/>
        <v>3.7461075102716421</v>
      </c>
      <c r="G87" s="554">
        <f t="shared" si="117"/>
        <v>-3.7919699441570316</v>
      </c>
      <c r="H87" s="555"/>
      <c r="I87" s="553">
        <f t="shared" si="90"/>
        <v>4.2563590960004376</v>
      </c>
      <c r="J87" s="554">
        <f t="shared" si="118"/>
        <v>-0.18526166793223808</v>
      </c>
      <c r="K87" s="554">
        <f t="shared" si="118"/>
        <v>2.797995480741335</v>
      </c>
      <c r="L87" s="554">
        <f t="shared" si="118"/>
        <v>-0.97021808263588127</v>
      </c>
      <c r="M87" s="555"/>
      <c r="N87" s="553">
        <f t="shared" si="101"/>
        <v>3.6299204763186879</v>
      </c>
      <c r="O87" s="554">
        <f t="shared" si="119"/>
        <v>1.9251770167016957E-2</v>
      </c>
      <c r="P87" s="554">
        <f t="shared" si="119"/>
        <v>3.2924594715281899</v>
      </c>
      <c r="Q87" s="554">
        <f t="shared" si="119"/>
        <v>-1.5767731140275458</v>
      </c>
      <c r="R87" s="555"/>
      <c r="S87" s="553">
        <f t="shared" si="103"/>
        <v>3.4808646428065089</v>
      </c>
      <c r="T87" s="554">
        <f t="shared" si="120"/>
        <v>-0.75996077540415286</v>
      </c>
      <c r="U87" s="554">
        <f t="shared" si="120"/>
        <v>3.6807346191036032</v>
      </c>
      <c r="V87" s="554">
        <f t="shared" si="120"/>
        <v>0.40678388183931702</v>
      </c>
      <c r="W87" s="555"/>
      <c r="X87" s="553">
        <f t="shared" si="105"/>
        <v>-0.25193461581226018</v>
      </c>
      <c r="Y87" s="554">
        <f t="shared" si="121"/>
        <v>2.0298857053263788</v>
      </c>
      <c r="Z87" s="554">
        <f t="shared" si="121"/>
        <v>2.6565433420794307</v>
      </c>
      <c r="AA87" s="554">
        <f t="shared" si="121"/>
        <v>0.6024529315086653</v>
      </c>
      <c r="AB87" s="555"/>
      <c r="AC87" s="553">
        <f t="shared" si="107"/>
        <v>-1.8935814738487693</v>
      </c>
      <c r="AD87" s="554">
        <f t="shared" si="122"/>
        <v>2.0247649527101146</v>
      </c>
      <c r="AE87" s="554">
        <f t="shared" si="122"/>
        <v>3.3612057177875556</v>
      </c>
      <c r="AF87" s="554">
        <f t="shared" si="122"/>
        <v>-1.9293962165321119</v>
      </c>
      <c r="AG87" s="555"/>
      <c r="AH87" s="553">
        <f t="shared" si="109"/>
        <v>-4.3656722543456112</v>
      </c>
      <c r="AI87" s="554">
        <f t="shared" si="123"/>
        <v>1.0367012079525182</v>
      </c>
      <c r="AJ87" s="554">
        <f t="shared" si="123"/>
        <v>3.1556812255055178</v>
      </c>
      <c r="AK87" s="554">
        <f t="shared" si="123"/>
        <v>-0.24853294360805478</v>
      </c>
      <c r="AL87" s="555"/>
      <c r="AM87" s="553">
        <f t="shared" si="111"/>
        <v>-2.5568149696189693</v>
      </c>
      <c r="AN87" s="554">
        <f t="shared" si="124"/>
        <v>0.77773371320586193</v>
      </c>
      <c r="AO87" s="554">
        <f t="shared" si="124"/>
        <v>3.6400960245250928</v>
      </c>
      <c r="AP87" s="554">
        <f t="shared" si="124"/>
        <v>-0.7055469784964572</v>
      </c>
      <c r="AQ87" s="555"/>
      <c r="AR87" s="553">
        <f t="shared" si="113"/>
        <v>-1.9779306974195379</v>
      </c>
      <c r="AS87" s="554">
        <f t="shared" si="125"/>
        <v>-0.35223025709288436</v>
      </c>
      <c r="AT87" s="554">
        <f t="shared" si="125"/>
        <v>3.8417030155972043</v>
      </c>
      <c r="AU87" s="554">
        <f t="shared" si="125"/>
        <v>-1.1780721089104276</v>
      </c>
      <c r="AV87" s="555"/>
      <c r="AW87" s="553">
        <f t="shared" si="115"/>
        <v>-2.2502410515891995</v>
      </c>
      <c r="AX87" s="715">
        <f t="shared" si="116"/>
        <v>-6.4086280163076594</v>
      </c>
      <c r="AY87" s="19"/>
      <c r="AZ87" s="19"/>
      <c r="BA87" s="354"/>
    </row>
    <row r="88" spans="1:53" ht="15.75" thickBot="1">
      <c r="A88" s="318"/>
      <c r="B88" s="194"/>
      <c r="C88" s="20"/>
      <c r="D88" s="556"/>
      <c r="E88" s="556"/>
      <c r="F88" s="556"/>
      <c r="G88" s="556"/>
      <c r="H88" s="557"/>
      <c r="I88" s="556"/>
      <c r="J88" s="556"/>
      <c r="K88" s="556"/>
      <c r="L88" s="556"/>
      <c r="M88" s="557"/>
      <c r="N88" s="556"/>
      <c r="O88" s="556"/>
      <c r="P88" s="556"/>
      <c r="Q88" s="556"/>
      <c r="R88" s="557"/>
      <c r="S88" s="556"/>
      <c r="T88" s="556"/>
      <c r="U88" s="556"/>
      <c r="V88" s="556"/>
      <c r="W88" s="557"/>
      <c r="X88" s="556"/>
      <c r="Y88" s="556"/>
      <c r="Z88" s="556"/>
      <c r="AA88" s="556"/>
      <c r="AB88" s="557"/>
      <c r="AC88" s="556"/>
      <c r="AD88" s="556"/>
      <c r="AE88" s="556"/>
      <c r="AF88" s="556"/>
      <c r="AG88" s="557"/>
      <c r="AH88" s="556"/>
      <c r="AI88" s="556"/>
      <c r="AJ88" s="556"/>
      <c r="AK88" s="556"/>
      <c r="AL88" s="557"/>
      <c r="AM88" s="556"/>
      <c r="AN88" s="556"/>
      <c r="AO88" s="556"/>
      <c r="AP88" s="556"/>
      <c r="AQ88" s="557"/>
      <c r="AR88" s="556"/>
      <c r="AS88" s="556"/>
      <c r="AT88" s="556"/>
      <c r="AU88" s="556"/>
      <c r="AV88" s="557"/>
      <c r="AW88" s="556"/>
      <c r="AX88" s="699"/>
      <c r="AY88" s="331"/>
      <c r="AZ88" s="331"/>
      <c r="BA88" s="332"/>
    </row>
    <row r="89" spans="1:53">
      <c r="A89" s="319" t="s">
        <v>14</v>
      </c>
      <c r="B89" s="195"/>
      <c r="C89" s="327" t="s">
        <v>13</v>
      </c>
      <c r="D89" s="558"/>
      <c r="E89" s="559">
        <f t="shared" ref="E89:G90" si="126">E28/D28*100-100</f>
        <v>3.1202284993132423</v>
      </c>
      <c r="F89" s="559">
        <f t="shared" si="126"/>
        <v>2.5080221619722636</v>
      </c>
      <c r="G89" s="559">
        <f t="shared" si="126"/>
        <v>-5.4323662684829941</v>
      </c>
      <c r="H89" s="560"/>
      <c r="I89" s="558">
        <f>I28/G28*100-100</f>
        <v>5.4799737592771152</v>
      </c>
      <c r="J89" s="559">
        <f t="shared" ref="J89:L90" si="127">J28/I28*100-100</f>
        <v>-1.3148000601550365</v>
      </c>
      <c r="K89" s="559">
        <f t="shared" si="127"/>
        <v>0.16665396234505181</v>
      </c>
      <c r="L89" s="559">
        <f t="shared" si="127"/>
        <v>-4.2522953958150822</v>
      </c>
      <c r="M89" s="560"/>
      <c r="N89" s="558">
        <f t="shared" ref="N89:N90" si="128">N28/L28*100-100</f>
        <v>6.1687589748433709</v>
      </c>
      <c r="O89" s="559">
        <f t="shared" ref="O89:Q90" si="129">O28/N28*100-100</f>
        <v>-2.2702399656150334</v>
      </c>
      <c r="P89" s="559">
        <f t="shared" si="129"/>
        <v>1.5977028195811869</v>
      </c>
      <c r="Q89" s="559">
        <f t="shared" si="129"/>
        <v>-6.1933333841518419</v>
      </c>
      <c r="R89" s="560"/>
      <c r="S89" s="558">
        <f t="shared" ref="S89:S90" si="130">S28/Q28*100-100</f>
        <v>6.2247301239378316</v>
      </c>
      <c r="T89" s="559">
        <f t="shared" ref="T89:V90" si="131">T28/S28*100-100</f>
        <v>-2.8679419985598855</v>
      </c>
      <c r="U89" s="559">
        <f t="shared" si="131"/>
        <v>1.4432813455754712</v>
      </c>
      <c r="V89" s="559">
        <f t="shared" si="131"/>
        <v>-2.5819317498595353</v>
      </c>
      <c r="W89" s="560"/>
      <c r="X89" s="558">
        <f t="shared" ref="X89:X90" si="132">X28/V28*100-100</f>
        <v>1.1395931292591968</v>
      </c>
      <c r="Y89" s="559">
        <f t="shared" ref="Y89:AA90" si="133">Y28/X28*100-100</f>
        <v>1.1892278291221601</v>
      </c>
      <c r="Z89" s="559">
        <f t="shared" si="133"/>
        <v>-0.89004818851353207</v>
      </c>
      <c r="AA89" s="559">
        <f t="shared" si="133"/>
        <v>-1.4768085059570666</v>
      </c>
      <c r="AB89" s="560"/>
      <c r="AC89" s="558">
        <f t="shared" ref="AC89:AC90" si="134">AC28/AA28*100-100</f>
        <v>-0.84087242477970392</v>
      </c>
      <c r="AD89" s="559">
        <f t="shared" ref="AD89:AF90" si="135">AD28/AC28*100-100</f>
        <v>2.5428132317082657</v>
      </c>
      <c r="AE89" s="559">
        <f t="shared" si="135"/>
        <v>2.2444891810244059</v>
      </c>
      <c r="AF89" s="559">
        <f t="shared" si="135"/>
        <v>-6.8105709628277964</v>
      </c>
      <c r="AG89" s="560"/>
      <c r="AH89" s="558">
        <f t="shared" ref="AH89:AH90" si="136">AH28/AF28*100-100</f>
        <v>-0.86508693994268526</v>
      </c>
      <c r="AI89" s="559">
        <f t="shared" ref="AI89:AK90" si="137">AI28/AH28*100-100</f>
        <v>3.1424625760032541</v>
      </c>
      <c r="AJ89" s="559">
        <f t="shared" si="137"/>
        <v>1.1935438482060903</v>
      </c>
      <c r="AK89" s="559">
        <f t="shared" si="137"/>
        <v>-2.9996260962359571</v>
      </c>
      <c r="AL89" s="560"/>
      <c r="AM89" s="558">
        <f t="shared" ref="AM89:AM90" si="138">AM28/AK28*100-100</f>
        <v>-1.3071009599804739</v>
      </c>
      <c r="AN89" s="559">
        <f t="shared" ref="AN89:AP90" si="139">AN28/AM28*100-100</f>
        <v>1.2064461548992398</v>
      </c>
      <c r="AO89" s="559">
        <f t="shared" si="139"/>
        <v>4.1021058966193635</v>
      </c>
      <c r="AP89" s="559">
        <f t="shared" si="139"/>
        <v>-3.9039218405159488</v>
      </c>
      <c r="AQ89" s="560"/>
      <c r="AR89" s="558">
        <f t="shared" ref="AR89:AR90" si="140">AR28/AP28*100-100</f>
        <v>-0.64952842383766551</v>
      </c>
      <c r="AS89" s="559">
        <f t="shared" ref="AS89:AU90" si="141">AS28/AR28*100-100</f>
        <v>-1.1373962320943747</v>
      </c>
      <c r="AT89" s="559">
        <f t="shared" si="141"/>
        <v>3.048103811020809</v>
      </c>
      <c r="AU89" s="559">
        <f t="shared" si="141"/>
        <v>-4.5631161319520999</v>
      </c>
      <c r="AV89" s="560"/>
      <c r="AW89" s="558">
        <f t="shared" ref="AW89:AW90" si="142">AW28/AU28*100-100</f>
        <v>2.851327650931168</v>
      </c>
      <c r="AX89" s="720">
        <f t="shared" si="116"/>
        <v>-2.4584305038063974</v>
      </c>
      <c r="AY89" s="22"/>
      <c r="AZ89" s="22"/>
      <c r="BA89" s="355"/>
    </row>
    <row r="90" spans="1:53" ht="15.75" thickBot="1">
      <c r="A90" s="320" t="s">
        <v>80</v>
      </c>
      <c r="B90" s="196"/>
      <c r="C90" s="328" t="s">
        <v>96</v>
      </c>
      <c r="D90" s="561"/>
      <c r="E90" s="562">
        <f t="shared" si="126"/>
        <v>1.1475088488341498</v>
      </c>
      <c r="F90" s="562">
        <f t="shared" si="126"/>
        <v>5.0564405965237</v>
      </c>
      <c r="G90" s="562">
        <f t="shared" si="126"/>
        <v>-2.0979634057807459</v>
      </c>
      <c r="H90" s="563"/>
      <c r="I90" s="561">
        <f>I29/G29*100-100</f>
        <v>3.0357917036558035</v>
      </c>
      <c r="J90" s="562">
        <f t="shared" si="127"/>
        <v>0.96819155874341334</v>
      </c>
      <c r="K90" s="562">
        <f t="shared" si="127"/>
        <v>5.4242913906975332</v>
      </c>
      <c r="L90" s="562">
        <f t="shared" si="127"/>
        <v>2.1421985117965789</v>
      </c>
      <c r="M90" s="563"/>
      <c r="N90" s="561">
        <f t="shared" si="128"/>
        <v>1.3730472723769935</v>
      </c>
      <c r="O90" s="562">
        <f t="shared" si="129"/>
        <v>2.1507521009537243</v>
      </c>
      <c r="P90" s="562">
        <f t="shared" si="129"/>
        <v>4.801979693099895</v>
      </c>
      <c r="Q90" s="562">
        <f t="shared" si="129"/>
        <v>2.4094765871553534</v>
      </c>
      <c r="R90" s="563"/>
      <c r="S90" s="561">
        <f t="shared" si="130"/>
        <v>1.3106516292932753</v>
      </c>
      <c r="T90" s="562">
        <f t="shared" si="131"/>
        <v>0.98818165077764775</v>
      </c>
      <c r="U90" s="562">
        <f t="shared" si="131"/>
        <v>5.4653970740536693</v>
      </c>
      <c r="V90" s="562">
        <f t="shared" si="131"/>
        <v>2.6997624974603411</v>
      </c>
      <c r="W90" s="563"/>
      <c r="X90" s="561">
        <f t="shared" si="132"/>
        <v>-1.2646265563044636</v>
      </c>
      <c r="Y90" s="562">
        <f t="shared" si="133"/>
        <v>2.6565763319595419</v>
      </c>
      <c r="Z90" s="562">
        <f t="shared" si="133"/>
        <v>5.2626524323084141</v>
      </c>
      <c r="AA90" s="562">
        <f t="shared" si="133"/>
        <v>2.0410311264783303</v>
      </c>
      <c r="AB90" s="563"/>
      <c r="AC90" s="561">
        <f t="shared" si="134"/>
        <v>-2.5968098122332748</v>
      </c>
      <c r="AD90" s="562">
        <f t="shared" si="135"/>
        <v>1.6724608032512549</v>
      </c>
      <c r="AE90" s="562">
        <f t="shared" si="135"/>
        <v>4.1271415079807667</v>
      </c>
      <c r="AF90" s="562">
        <f t="shared" si="135"/>
        <v>1.357982468787128</v>
      </c>
      <c r="AG90" s="563"/>
      <c r="AH90" s="561">
        <f t="shared" si="136"/>
        <v>-6.5332502785039281</v>
      </c>
      <c r="AI90" s="562">
        <f t="shared" si="137"/>
        <v>-0.3462686550499825</v>
      </c>
      <c r="AJ90" s="562">
        <f t="shared" si="137"/>
        <v>4.4894388180782414</v>
      </c>
      <c r="AK90" s="562">
        <f t="shared" si="137"/>
        <v>1.5625285570024516</v>
      </c>
      <c r="AL90" s="563"/>
      <c r="AM90" s="561">
        <f t="shared" si="138"/>
        <v>-3.342554213315168</v>
      </c>
      <c r="AN90" s="562">
        <f t="shared" si="139"/>
        <v>0.50251086482629148</v>
      </c>
      <c r="AO90" s="562">
        <f t="shared" si="139"/>
        <v>3.3414196187886631</v>
      </c>
      <c r="AP90" s="562">
        <f t="shared" si="139"/>
        <v>1.3773323797126693</v>
      </c>
      <c r="AQ90" s="563"/>
      <c r="AR90" s="561">
        <f t="shared" si="140"/>
        <v>-2.7979596147254995</v>
      </c>
      <c r="AS90" s="562">
        <f t="shared" si="141"/>
        <v>0.14316926131014895</v>
      </c>
      <c r="AT90" s="562">
        <f t="shared" si="141"/>
        <v>4.3360205835671621</v>
      </c>
      <c r="AU90" s="562">
        <f t="shared" si="141"/>
        <v>0.90437931158299989</v>
      </c>
      <c r="AV90" s="563"/>
      <c r="AW90" s="561">
        <f t="shared" si="142"/>
        <v>-5.218628132878294</v>
      </c>
      <c r="AX90" s="721">
        <f t="shared" si="116"/>
        <v>-8.9027777141727285</v>
      </c>
      <c r="AY90" s="199"/>
      <c r="AZ90" s="199"/>
      <c r="BA90" s="356"/>
    </row>
    <row r="91" spans="1:53">
      <c r="A91" s="321" t="s">
        <v>130</v>
      </c>
      <c r="B91" s="197"/>
      <c r="C91" s="23" t="s">
        <v>67</v>
      </c>
      <c r="D91" s="564"/>
      <c r="E91" s="565"/>
      <c r="F91" s="565"/>
      <c r="G91" s="565"/>
      <c r="H91" s="566"/>
      <c r="I91" s="564"/>
      <c r="J91" s="565"/>
      <c r="K91" s="565"/>
      <c r="L91" s="565"/>
      <c r="M91" s="566"/>
      <c r="N91" s="564"/>
      <c r="O91" s="565"/>
      <c r="P91" s="565"/>
      <c r="Q91" s="565"/>
      <c r="R91" s="566"/>
      <c r="S91" s="564"/>
      <c r="T91" s="565"/>
      <c r="U91" s="565"/>
      <c r="V91" s="565"/>
      <c r="W91" s="566"/>
      <c r="X91" s="564"/>
      <c r="Y91" s="565"/>
      <c r="Z91" s="565"/>
      <c r="AA91" s="565"/>
      <c r="AB91" s="566"/>
      <c r="AC91" s="564"/>
      <c r="AD91" s="565"/>
      <c r="AE91" s="565"/>
      <c r="AF91" s="565"/>
      <c r="AG91" s="566"/>
      <c r="AH91" s="564"/>
      <c r="AI91" s="565"/>
      <c r="AJ91" s="565"/>
      <c r="AK91" s="565"/>
      <c r="AL91" s="566"/>
      <c r="AM91" s="564"/>
      <c r="AN91" s="565"/>
      <c r="AO91" s="565"/>
      <c r="AP91" s="565"/>
      <c r="AQ91" s="566"/>
      <c r="AR91" s="564"/>
      <c r="AS91" s="565"/>
      <c r="AT91" s="565"/>
      <c r="AU91" s="565"/>
      <c r="AV91" s="566"/>
      <c r="AW91" s="564"/>
      <c r="AX91" s="722"/>
      <c r="AY91" s="24"/>
      <c r="AZ91" s="24"/>
      <c r="BA91" s="322"/>
    </row>
    <row r="92" spans="1:53" ht="16.5" thickBot="1">
      <c r="A92" s="323" t="s">
        <v>121</v>
      </c>
      <c r="B92" s="198"/>
      <c r="C92" s="329" t="s">
        <v>120</v>
      </c>
      <c r="D92" s="567"/>
      <c r="E92" s="567">
        <f t="shared" ref="E92:G92" si="143">E31/D31*100-100</f>
        <v>4.0077675892908076</v>
      </c>
      <c r="F92" s="567">
        <f t="shared" si="143"/>
        <v>7.45198584524951</v>
      </c>
      <c r="G92" s="567">
        <f t="shared" si="143"/>
        <v>-1.7561390662947645</v>
      </c>
      <c r="H92" s="568"/>
      <c r="I92" s="567">
        <f>I31/G31*100-100</f>
        <v>1.2226076620253536</v>
      </c>
      <c r="J92" s="567">
        <f t="shared" ref="J92:L92" si="144">J31/I31*100-100</f>
        <v>2.6038392056033643</v>
      </c>
      <c r="K92" s="567">
        <f t="shared" si="144"/>
        <v>1.2718461956498146</v>
      </c>
      <c r="L92" s="567">
        <f t="shared" si="144"/>
        <v>11.93854700144496</v>
      </c>
      <c r="M92" s="568"/>
      <c r="N92" s="567">
        <f t="shared" ref="N92" si="145">N31/L31*100-100</f>
        <v>2.2735961452260938</v>
      </c>
      <c r="O92" s="567">
        <f t="shared" ref="O92:Q92" si="146">O31/N31*100-100</f>
        <v>-0.17316228531608147</v>
      </c>
      <c r="P92" s="567">
        <f t="shared" si="146"/>
        <v>0.82871260479831221</v>
      </c>
      <c r="Q92" s="567">
        <f t="shared" si="146"/>
        <v>1.8405720916355079</v>
      </c>
      <c r="R92" s="568"/>
      <c r="S92" s="567">
        <f t="shared" ref="S92" si="147">S31/Q31*100-100</f>
        <v>3.7332853807306492</v>
      </c>
      <c r="T92" s="567">
        <f t="shared" ref="T92:V92" si="148">T31/S31*100-100</f>
        <v>2.1958773013049466</v>
      </c>
      <c r="U92" s="567">
        <f t="shared" si="148"/>
        <v>1.5308907968799872</v>
      </c>
      <c r="V92" s="567">
        <f t="shared" si="148"/>
        <v>0.31683022064351007</v>
      </c>
      <c r="W92" s="568"/>
      <c r="X92" s="567">
        <f t="shared" ref="X92" si="149">X31/V31*100-100</f>
        <v>2.6347127425948145</v>
      </c>
      <c r="Y92" s="567">
        <f t="shared" ref="Y92:AA92" si="150">Y31/X31*100-100</f>
        <v>2.5368133131812698</v>
      </c>
      <c r="Z92" s="567">
        <f t="shared" si="150"/>
        <v>1.3364210003813213</v>
      </c>
      <c r="AA92" s="567">
        <f t="shared" si="150"/>
        <v>-0.45631158193069155</v>
      </c>
      <c r="AB92" s="568"/>
      <c r="AC92" s="567">
        <f t="shared" ref="AC92" si="151">AC31/AA31*100-100</f>
        <v>-0.76999596292910155</v>
      </c>
      <c r="AD92" s="567">
        <f t="shared" ref="AD92:AF92" si="152">AD31/AC31*100-100</f>
        <v>3.6979349286835372</v>
      </c>
      <c r="AE92" s="567">
        <f t="shared" si="152"/>
        <v>-0.31952759664778796</v>
      </c>
      <c r="AF92" s="567">
        <f t="shared" si="152"/>
        <v>-0.61224025445444852</v>
      </c>
      <c r="AG92" s="568"/>
      <c r="AH92" s="567">
        <f t="shared" ref="AH92" si="153">AH31/AF31*100-100</f>
        <v>-8.4625690609616981</v>
      </c>
      <c r="AI92" s="567">
        <f t="shared" ref="AI92:AK92" si="154">AI31/AH31*100-100</f>
        <v>2.9931746261480754</v>
      </c>
      <c r="AJ92" s="567">
        <f t="shared" si="154"/>
        <v>-0.36285680336651183</v>
      </c>
      <c r="AK92" s="567">
        <f t="shared" si="154"/>
        <v>-1.4942804071132088</v>
      </c>
      <c r="AL92" s="568"/>
      <c r="AM92" s="567">
        <f t="shared" ref="AM92" si="155">AM31/AK31*100-100</f>
        <v>0.17401419690308728</v>
      </c>
      <c r="AN92" s="567">
        <f t="shared" ref="AN92:AP92" si="156">AN31/AM31*100-100</f>
        <v>2.668776350996211</v>
      </c>
      <c r="AO92" s="567">
        <f t="shared" si="156"/>
        <v>2.6613035330771453</v>
      </c>
      <c r="AP92" s="567">
        <f t="shared" si="156"/>
        <v>-0.50341414284319796</v>
      </c>
      <c r="AQ92" s="568"/>
      <c r="AR92" s="567">
        <f t="shared" ref="AR92" si="157">AR31/AP31*100-100</f>
        <v>3.1473354225365995</v>
      </c>
      <c r="AS92" s="567">
        <f t="shared" ref="AS92:AU92" si="158">AS31/AR31*100-100</f>
        <v>5.196647899763903</v>
      </c>
      <c r="AT92" s="567">
        <f t="shared" si="158"/>
        <v>-1.1507934512474378</v>
      </c>
      <c r="AU92" s="567">
        <f t="shared" si="158"/>
        <v>-1.5016430019444869</v>
      </c>
      <c r="AV92" s="568"/>
      <c r="AW92" s="567">
        <f t="shared" ref="AW92" si="159">AW31/AU31*100-100</f>
        <v>6.1755850508452284</v>
      </c>
      <c r="AX92" s="723">
        <f t="shared" si="116"/>
        <v>2.2357256352277659</v>
      </c>
      <c r="AY92" s="25"/>
      <c r="AZ92" s="25"/>
      <c r="BA92" s="357"/>
    </row>
    <row r="95" spans="1:53" ht="45.75" thickBot="1">
      <c r="A95" s="335" t="s">
        <v>743</v>
      </c>
      <c r="B95" s="639" t="str">
        <f>B65</f>
        <v>Table (5)</v>
      </c>
      <c r="C95" s="270" t="s">
        <v>549</v>
      </c>
    </row>
    <row r="96" spans="1:53" s="3" customFormat="1" ht="27" customHeight="1">
      <c r="A96" s="796" t="s">
        <v>4</v>
      </c>
      <c r="B96" s="798" t="s">
        <v>103</v>
      </c>
      <c r="C96" s="800" t="s">
        <v>1</v>
      </c>
      <c r="D96" s="792" t="s">
        <v>725</v>
      </c>
      <c r="E96" s="793"/>
      <c r="F96" s="793"/>
      <c r="G96" s="793"/>
      <c r="H96" s="794" t="s">
        <v>104</v>
      </c>
      <c r="I96" s="792" t="s">
        <v>726</v>
      </c>
      <c r="J96" s="793"/>
      <c r="K96" s="793"/>
      <c r="L96" s="793"/>
      <c r="M96" s="794" t="s">
        <v>105</v>
      </c>
      <c r="N96" s="792" t="s">
        <v>727</v>
      </c>
      <c r="O96" s="793"/>
      <c r="P96" s="793"/>
      <c r="Q96" s="793"/>
      <c r="R96" s="794" t="s">
        <v>106</v>
      </c>
      <c r="S96" s="792" t="s">
        <v>728</v>
      </c>
      <c r="T96" s="793"/>
      <c r="U96" s="793"/>
      <c r="V96" s="793"/>
      <c r="W96" s="794" t="s">
        <v>107</v>
      </c>
      <c r="X96" s="792" t="s">
        <v>729</v>
      </c>
      <c r="Y96" s="793"/>
      <c r="Z96" s="793"/>
      <c r="AA96" s="793"/>
      <c r="AB96" s="794" t="s">
        <v>108</v>
      </c>
      <c r="AC96" s="792" t="s">
        <v>730</v>
      </c>
      <c r="AD96" s="793"/>
      <c r="AE96" s="793"/>
      <c r="AF96" s="793"/>
      <c r="AG96" s="794" t="s">
        <v>109</v>
      </c>
      <c r="AH96" s="792" t="s">
        <v>731</v>
      </c>
      <c r="AI96" s="793"/>
      <c r="AJ96" s="793"/>
      <c r="AK96" s="793"/>
      <c r="AL96" s="794" t="s">
        <v>448</v>
      </c>
      <c r="AM96" s="792" t="s">
        <v>732</v>
      </c>
      <c r="AN96" s="793"/>
      <c r="AO96" s="793"/>
      <c r="AP96" s="793"/>
      <c r="AQ96" s="794" t="s">
        <v>449</v>
      </c>
      <c r="AR96" s="792" t="s">
        <v>733</v>
      </c>
      <c r="AS96" s="793"/>
      <c r="AT96" s="793"/>
      <c r="AU96" s="793"/>
      <c r="AV96" s="794" t="s">
        <v>450</v>
      </c>
      <c r="AW96" s="792" t="s">
        <v>734</v>
      </c>
      <c r="AX96" s="793"/>
      <c r="AY96" s="793"/>
      <c r="AZ96" s="793"/>
      <c r="BA96" s="794" t="s">
        <v>439</v>
      </c>
    </row>
    <row r="97" spans="1:53" s="3" customFormat="1" ht="15.75" thickBot="1">
      <c r="A97" s="797"/>
      <c r="B97" s="799"/>
      <c r="C97" s="801"/>
      <c r="D97" s="347">
        <v>1</v>
      </c>
      <c r="E97" s="346">
        <v>2</v>
      </c>
      <c r="F97" s="346">
        <v>3</v>
      </c>
      <c r="G97" s="346">
        <v>4</v>
      </c>
      <c r="H97" s="795"/>
      <c r="I97" s="347">
        <v>1</v>
      </c>
      <c r="J97" s="346">
        <v>2</v>
      </c>
      <c r="K97" s="346">
        <v>3</v>
      </c>
      <c r="L97" s="346">
        <v>4</v>
      </c>
      <c r="M97" s="795"/>
      <c r="N97" s="347">
        <v>1</v>
      </c>
      <c r="O97" s="346">
        <v>2</v>
      </c>
      <c r="P97" s="346">
        <v>3</v>
      </c>
      <c r="Q97" s="346">
        <v>4</v>
      </c>
      <c r="R97" s="795"/>
      <c r="S97" s="347">
        <v>1</v>
      </c>
      <c r="T97" s="346">
        <v>2</v>
      </c>
      <c r="U97" s="346">
        <v>3</v>
      </c>
      <c r="V97" s="346">
        <v>4</v>
      </c>
      <c r="W97" s="795"/>
      <c r="X97" s="347">
        <v>1</v>
      </c>
      <c r="Y97" s="346">
        <v>2</v>
      </c>
      <c r="Z97" s="346">
        <v>3</v>
      </c>
      <c r="AA97" s="346">
        <v>4</v>
      </c>
      <c r="AB97" s="795"/>
      <c r="AC97" s="347">
        <v>1</v>
      </c>
      <c r="AD97" s="346">
        <v>2</v>
      </c>
      <c r="AE97" s="346">
        <v>3</v>
      </c>
      <c r="AF97" s="346">
        <v>4</v>
      </c>
      <c r="AG97" s="795"/>
      <c r="AH97" s="347">
        <v>1</v>
      </c>
      <c r="AI97" s="346">
        <v>2</v>
      </c>
      <c r="AJ97" s="346">
        <v>3</v>
      </c>
      <c r="AK97" s="346">
        <v>4</v>
      </c>
      <c r="AL97" s="795"/>
      <c r="AM97" s="347">
        <v>1</v>
      </c>
      <c r="AN97" s="346">
        <v>2</v>
      </c>
      <c r="AO97" s="346">
        <v>3</v>
      </c>
      <c r="AP97" s="346">
        <v>4</v>
      </c>
      <c r="AQ97" s="795"/>
      <c r="AR97" s="347">
        <v>1</v>
      </c>
      <c r="AS97" s="346">
        <v>2</v>
      </c>
      <c r="AT97" s="346">
        <v>3</v>
      </c>
      <c r="AU97" s="346">
        <v>4</v>
      </c>
      <c r="AV97" s="795"/>
      <c r="AW97" s="347">
        <v>1</v>
      </c>
      <c r="AX97" s="346">
        <v>2</v>
      </c>
      <c r="AY97" s="346">
        <v>3</v>
      </c>
      <c r="AZ97" s="346">
        <v>4</v>
      </c>
      <c r="BA97" s="795"/>
    </row>
    <row r="98" spans="1:53">
      <c r="A98" s="317" t="s">
        <v>10</v>
      </c>
      <c r="B98" s="189" t="s">
        <v>8</v>
      </c>
      <c r="C98" s="324" t="s">
        <v>9</v>
      </c>
      <c r="D98" s="539">
        <f>D7/D$26*100</f>
        <v>0.12817148220140004</v>
      </c>
      <c r="E98" s="569">
        <f t="shared" ref="E98:AW98" si="160">E7/E$26*100</f>
        <v>0.12044917287283828</v>
      </c>
      <c r="F98" s="569">
        <f t="shared" si="160"/>
        <v>0.11466793891233074</v>
      </c>
      <c r="G98" s="569">
        <f t="shared" si="160"/>
        <v>0.11953141153765055</v>
      </c>
      <c r="H98" s="570">
        <f t="shared" si="160"/>
        <v>0.12061002957296499</v>
      </c>
      <c r="I98" s="539">
        <f t="shared" si="160"/>
        <v>0.12233789582549723</v>
      </c>
      <c r="J98" s="569">
        <f t="shared" si="160"/>
        <v>0.12142718548000295</v>
      </c>
      <c r="K98" s="569">
        <f t="shared" si="160"/>
        <v>0.11700458599711744</v>
      </c>
      <c r="L98" s="569">
        <f t="shared" si="160"/>
        <v>0.12096456810062367</v>
      </c>
      <c r="M98" s="570">
        <f t="shared" si="160"/>
        <v>0.12041309203699112</v>
      </c>
      <c r="N98" s="539">
        <f t="shared" si="160"/>
        <v>0.11930098643190186</v>
      </c>
      <c r="O98" s="569">
        <f t="shared" si="160"/>
        <v>0.11928541303658684</v>
      </c>
      <c r="P98" s="569">
        <f t="shared" si="160"/>
        <v>0.11897832569663538</v>
      </c>
      <c r="Q98" s="569">
        <f t="shared" si="160"/>
        <v>0.12550888795390597</v>
      </c>
      <c r="R98" s="570">
        <f t="shared" si="160"/>
        <v>0.12077339559107546</v>
      </c>
      <c r="S98" s="539">
        <f t="shared" si="160"/>
        <v>0.13753195981497249</v>
      </c>
      <c r="T98" s="569">
        <f t="shared" si="160"/>
        <v>0.14616135888679732</v>
      </c>
      <c r="U98" s="569">
        <f t="shared" si="160"/>
        <v>0.14473247943004858</v>
      </c>
      <c r="V98" s="569">
        <f t="shared" si="160"/>
        <v>0.14507081877478059</v>
      </c>
      <c r="W98" s="570">
        <f t="shared" si="160"/>
        <v>0.14339247846131367</v>
      </c>
      <c r="X98" s="539">
        <f t="shared" si="160"/>
        <v>0.1552464844579125</v>
      </c>
      <c r="Y98" s="569">
        <f t="shared" si="160"/>
        <v>0.15130583058496039</v>
      </c>
      <c r="Z98" s="569">
        <f t="shared" si="160"/>
        <v>0.14372360792322605</v>
      </c>
      <c r="AA98" s="569">
        <f t="shared" si="160"/>
        <v>0.14014810515598425</v>
      </c>
      <c r="AB98" s="570">
        <f t="shared" si="160"/>
        <v>0.14748237757796079</v>
      </c>
      <c r="AC98" s="539">
        <f t="shared" si="160"/>
        <v>0.15992389760535466</v>
      </c>
      <c r="AD98" s="569">
        <f t="shared" si="160"/>
        <v>0.15651964121409179</v>
      </c>
      <c r="AE98" s="569">
        <f t="shared" si="160"/>
        <v>0.15141188946122958</v>
      </c>
      <c r="AF98" s="569">
        <f t="shared" si="160"/>
        <v>0.15622735730914555</v>
      </c>
      <c r="AG98" s="570">
        <f t="shared" si="160"/>
        <v>0.15596370014835209</v>
      </c>
      <c r="AH98" s="539">
        <f t="shared" si="160"/>
        <v>0.19011700739753065</v>
      </c>
      <c r="AI98" s="569">
        <f t="shared" si="160"/>
        <v>0.19380102751050965</v>
      </c>
      <c r="AJ98" s="569">
        <f t="shared" si="160"/>
        <v>0.19135634184635056</v>
      </c>
      <c r="AK98" s="569">
        <f t="shared" si="160"/>
        <v>0.188746020971095</v>
      </c>
      <c r="AL98" s="570">
        <f t="shared" si="160"/>
        <v>0.19099391477339309</v>
      </c>
      <c r="AM98" s="539">
        <f t="shared" si="160"/>
        <v>0.22639646640252609</v>
      </c>
      <c r="AN98" s="569">
        <f t="shared" si="160"/>
        <v>0.22652324881506603</v>
      </c>
      <c r="AO98" s="569">
        <f t="shared" si="160"/>
        <v>0.20674382331392457</v>
      </c>
      <c r="AP98" s="569">
        <f t="shared" si="160"/>
        <v>0.21397360578921287</v>
      </c>
      <c r="AQ98" s="570">
        <f t="shared" si="160"/>
        <v>0.21825765074482145</v>
      </c>
      <c r="AR98" s="539">
        <f t="shared" si="160"/>
        <v>0.23576040834268017</v>
      </c>
      <c r="AS98" s="569">
        <f t="shared" si="160"/>
        <v>0.23178606004585553</v>
      </c>
      <c r="AT98" s="569">
        <f t="shared" si="160"/>
        <v>0.21036159086543627</v>
      </c>
      <c r="AU98" s="569">
        <f t="shared" si="160"/>
        <v>0.21452204419627122</v>
      </c>
      <c r="AV98" s="570">
        <f t="shared" si="160"/>
        <v>0.22294289612603946</v>
      </c>
      <c r="AW98" s="539">
        <f t="shared" si="160"/>
        <v>0.23730858709306255</v>
      </c>
      <c r="AX98" s="702">
        <f t="shared" ref="AX98:AX103" si="161">AX7/AX$26*100</f>
        <v>0.25119319041558474</v>
      </c>
      <c r="AY98" s="8"/>
      <c r="AZ98" s="8"/>
      <c r="BA98" s="351"/>
    </row>
    <row r="99" spans="1:53">
      <c r="A99" s="317" t="s">
        <v>14</v>
      </c>
      <c r="B99" s="189" t="s">
        <v>12</v>
      </c>
      <c r="C99" s="324" t="s">
        <v>13</v>
      </c>
      <c r="D99" s="539">
        <f t="shared" ref="D99:AW104" si="162">D8/D$26*100</f>
        <v>50.93488146664663</v>
      </c>
      <c r="E99" s="569">
        <f t="shared" si="162"/>
        <v>51.417501478036996</v>
      </c>
      <c r="F99" s="569">
        <f t="shared" si="162"/>
        <v>50.803895273873465</v>
      </c>
      <c r="G99" s="569">
        <f t="shared" si="162"/>
        <v>49.937662766874517</v>
      </c>
      <c r="H99" s="570">
        <f t="shared" si="162"/>
        <v>50.773313185329464</v>
      </c>
      <c r="I99" s="539">
        <f t="shared" si="162"/>
        <v>50.523760890203839</v>
      </c>
      <c r="J99" s="569">
        <f t="shared" si="162"/>
        <v>49.952016390357407</v>
      </c>
      <c r="K99" s="569">
        <f t="shared" si="162"/>
        <v>48.67338431158128</v>
      </c>
      <c r="L99" s="569">
        <f t="shared" si="162"/>
        <v>47.06023514259698</v>
      </c>
      <c r="M99" s="570">
        <f t="shared" si="162"/>
        <v>49.041542681613201</v>
      </c>
      <c r="N99" s="539">
        <f t="shared" si="162"/>
        <v>48.213167965284526</v>
      </c>
      <c r="O99" s="569">
        <f t="shared" si="162"/>
        <v>47.109543936322183</v>
      </c>
      <c r="P99" s="569">
        <f t="shared" si="162"/>
        <v>46.336600651161284</v>
      </c>
      <c r="Q99" s="569">
        <f t="shared" si="162"/>
        <v>44.163173540641957</v>
      </c>
      <c r="R99" s="570">
        <f t="shared" si="162"/>
        <v>46.445151225219952</v>
      </c>
      <c r="S99" s="539">
        <f t="shared" si="162"/>
        <v>45.334190112968251</v>
      </c>
      <c r="T99" s="569">
        <f t="shared" si="162"/>
        <v>44.371235822827011</v>
      </c>
      <c r="U99" s="569">
        <f t="shared" si="162"/>
        <v>43.413694701933181</v>
      </c>
      <c r="V99" s="569">
        <f t="shared" si="162"/>
        <v>42.121439507919959</v>
      </c>
      <c r="W99" s="570">
        <f t="shared" si="162"/>
        <v>43.792467734628403</v>
      </c>
      <c r="X99" s="539">
        <f t="shared" si="162"/>
        <v>42.709051423117181</v>
      </c>
      <c r="Y99" s="569">
        <f t="shared" si="162"/>
        <v>42.357157463657614</v>
      </c>
      <c r="Z99" s="569">
        <f t="shared" si="162"/>
        <v>40.893796911763566</v>
      </c>
      <c r="AA99" s="569">
        <f t="shared" si="162"/>
        <v>40.048599876577221</v>
      </c>
      <c r="AB99" s="570">
        <f t="shared" si="162"/>
        <v>41.480421491239092</v>
      </c>
      <c r="AC99" s="539">
        <f t="shared" si="162"/>
        <v>40.478332447860325</v>
      </c>
      <c r="AD99" s="569">
        <f t="shared" si="162"/>
        <v>40.683868137857246</v>
      </c>
      <c r="AE99" s="569">
        <f t="shared" si="162"/>
        <v>40.244318811651794</v>
      </c>
      <c r="AF99" s="569">
        <f t="shared" si="162"/>
        <v>38.24127666561759</v>
      </c>
      <c r="AG99" s="570">
        <f t="shared" si="162"/>
        <v>39.906261499111331</v>
      </c>
      <c r="AH99" s="539">
        <f t="shared" si="162"/>
        <v>39.641054911099779</v>
      </c>
      <c r="AI99" s="569">
        <f t="shared" si="162"/>
        <v>40.467235902982765</v>
      </c>
      <c r="AJ99" s="569">
        <f t="shared" si="162"/>
        <v>39.697503444450916</v>
      </c>
      <c r="AK99" s="569">
        <f t="shared" si="162"/>
        <v>38.60266711647278</v>
      </c>
      <c r="AL99" s="570">
        <f t="shared" si="162"/>
        <v>39.595605572426635</v>
      </c>
      <c r="AM99" s="539">
        <f t="shared" si="162"/>
        <v>39.097748367047934</v>
      </c>
      <c r="AN99" s="569">
        <f t="shared" si="162"/>
        <v>39.264071725884833</v>
      </c>
      <c r="AO99" s="569">
        <f t="shared" si="162"/>
        <v>39.439104261089</v>
      </c>
      <c r="AP99" s="569">
        <f t="shared" si="162"/>
        <v>38.168730782905733</v>
      </c>
      <c r="AQ99" s="570">
        <f t="shared" si="162"/>
        <v>38.990315890122432</v>
      </c>
      <c r="AR99" s="539">
        <f t="shared" si="162"/>
        <v>38.685996222336847</v>
      </c>
      <c r="AS99" s="569">
        <f t="shared" si="162"/>
        <v>38.38117326421964</v>
      </c>
      <c r="AT99" s="569">
        <f t="shared" si="162"/>
        <v>38.087849217245775</v>
      </c>
      <c r="AU99" s="569">
        <f t="shared" si="162"/>
        <v>36.783188914671619</v>
      </c>
      <c r="AV99" s="570">
        <f t="shared" si="162"/>
        <v>37.978404529690607</v>
      </c>
      <c r="AW99" s="539">
        <f t="shared" si="162"/>
        <v>38.702906849168208</v>
      </c>
      <c r="AX99" s="702">
        <f t="shared" si="161"/>
        <v>40.336434845624886</v>
      </c>
      <c r="AY99" s="8"/>
      <c r="AZ99" s="8"/>
      <c r="BA99" s="351"/>
    </row>
    <row r="100" spans="1:53">
      <c r="A100" s="9" t="s">
        <v>18</v>
      </c>
      <c r="B100" s="190" t="s">
        <v>16</v>
      </c>
      <c r="C100" s="325" t="s">
        <v>17</v>
      </c>
      <c r="D100" s="571">
        <f t="shared" si="162"/>
        <v>7.7569650476160064</v>
      </c>
      <c r="E100" s="572">
        <f t="shared" si="162"/>
        <v>8.3230530952747284</v>
      </c>
      <c r="F100" s="572">
        <f t="shared" si="162"/>
        <v>7.8487397761019677</v>
      </c>
      <c r="G100" s="572">
        <f t="shared" si="162"/>
        <v>7.6117852503726615</v>
      </c>
      <c r="H100" s="570">
        <f t="shared" si="162"/>
        <v>7.8855968045604099</v>
      </c>
      <c r="I100" s="571">
        <f t="shared" si="162"/>
        <v>7.5032034023108682</v>
      </c>
      <c r="J100" s="572">
        <f t="shared" si="162"/>
        <v>8.1780613738124597</v>
      </c>
      <c r="K100" s="572">
        <f t="shared" si="162"/>
        <v>7.9591056091833714</v>
      </c>
      <c r="L100" s="572">
        <f t="shared" si="162"/>
        <v>7.9539566321778725</v>
      </c>
      <c r="M100" s="570">
        <f t="shared" si="162"/>
        <v>7.8990651496171935</v>
      </c>
      <c r="N100" s="571">
        <f t="shared" si="162"/>
        <v>7.7848894822770216</v>
      </c>
      <c r="O100" s="572">
        <f t="shared" si="162"/>
        <v>8.2059983139546429</v>
      </c>
      <c r="P100" s="572">
        <f t="shared" si="162"/>
        <v>7.7214791249761481</v>
      </c>
      <c r="Q100" s="572">
        <f t="shared" si="162"/>
        <v>7.7768327871437153</v>
      </c>
      <c r="R100" s="570">
        <f t="shared" si="162"/>
        <v>7.8706855415082932</v>
      </c>
      <c r="S100" s="571">
        <f t="shared" si="162"/>
        <v>7.4547377905498635</v>
      </c>
      <c r="T100" s="572">
        <f t="shared" si="162"/>
        <v>8.0946896155722374</v>
      </c>
      <c r="U100" s="572">
        <f t="shared" si="162"/>
        <v>7.8529033447628791</v>
      </c>
      <c r="V100" s="572">
        <f t="shared" si="162"/>
        <v>7.8071888424150986</v>
      </c>
      <c r="W100" s="570">
        <f t="shared" si="162"/>
        <v>7.8022317509432382</v>
      </c>
      <c r="X100" s="571">
        <f t="shared" si="162"/>
        <v>7.4394998598901374</v>
      </c>
      <c r="Y100" s="572">
        <f t="shared" si="162"/>
        <v>8.1300365922080822</v>
      </c>
      <c r="Z100" s="572">
        <f t="shared" si="162"/>
        <v>8.1666378769950789</v>
      </c>
      <c r="AA100" s="572">
        <f t="shared" si="162"/>
        <v>7.9254111624853572</v>
      </c>
      <c r="AB100" s="570">
        <f t="shared" si="162"/>
        <v>7.9194737623518918</v>
      </c>
      <c r="AC100" s="571">
        <f t="shared" si="162"/>
        <v>7.6535843346381078</v>
      </c>
      <c r="AD100" s="572">
        <f t="shared" si="162"/>
        <v>7.6782904748383185</v>
      </c>
      <c r="AE100" s="572">
        <f t="shared" si="162"/>
        <v>7.8319764452750658</v>
      </c>
      <c r="AF100" s="572">
        <f t="shared" si="162"/>
        <v>7.8672600013519736</v>
      </c>
      <c r="AG100" s="570">
        <f t="shared" si="162"/>
        <v>7.7592820837050116</v>
      </c>
      <c r="AH100" s="571">
        <f t="shared" si="162"/>
        <v>6.9366637048849284</v>
      </c>
      <c r="AI100" s="572">
        <f t="shared" si="162"/>
        <v>7.3350186085433409</v>
      </c>
      <c r="AJ100" s="572">
        <f t="shared" si="162"/>
        <v>8.4431196752177318</v>
      </c>
      <c r="AK100" s="572">
        <f t="shared" si="162"/>
        <v>8.4862547474050007</v>
      </c>
      <c r="AL100" s="570">
        <f t="shared" si="162"/>
        <v>7.8123711033248622</v>
      </c>
      <c r="AM100" s="571">
        <f t="shared" si="162"/>
        <v>7.9758973608420716</v>
      </c>
      <c r="AN100" s="572">
        <f t="shared" si="162"/>
        <v>8.5743140359808354</v>
      </c>
      <c r="AO100" s="572">
        <f t="shared" si="162"/>
        <v>8.1725073205403866</v>
      </c>
      <c r="AP100" s="572">
        <f t="shared" si="162"/>
        <v>8.2276070576989415</v>
      </c>
      <c r="AQ100" s="570">
        <f t="shared" si="162"/>
        <v>8.2374238688489818</v>
      </c>
      <c r="AR100" s="571">
        <f t="shared" si="162"/>
        <v>7.7719289948522672</v>
      </c>
      <c r="AS100" s="572">
        <f t="shared" si="162"/>
        <v>7.9712308694030938</v>
      </c>
      <c r="AT100" s="572">
        <f t="shared" si="162"/>
        <v>8.2803620575876238</v>
      </c>
      <c r="AU100" s="572">
        <f t="shared" si="162"/>
        <v>8.1237550138754866</v>
      </c>
      <c r="AV100" s="570">
        <f t="shared" si="162"/>
        <v>8.039448490814511</v>
      </c>
      <c r="AW100" s="571">
        <f t="shared" si="162"/>
        <v>7.6368120526190602</v>
      </c>
      <c r="AX100" s="705">
        <f t="shared" si="161"/>
        <v>7.529268818157492</v>
      </c>
      <c r="AY100" s="11"/>
      <c r="AZ100" s="11"/>
      <c r="BA100" s="351"/>
    </row>
    <row r="101" spans="1:53" ht="45">
      <c r="A101" s="9" t="s">
        <v>88</v>
      </c>
      <c r="B101" s="190" t="s">
        <v>20</v>
      </c>
      <c r="C101" s="325" t="s">
        <v>21</v>
      </c>
      <c r="D101" s="571">
        <f t="shared" si="162"/>
        <v>0.36240266687438394</v>
      </c>
      <c r="E101" s="572">
        <f t="shared" si="162"/>
        <v>0.52970943648280167</v>
      </c>
      <c r="F101" s="572">
        <f t="shared" si="162"/>
        <v>0.59587728856127009</v>
      </c>
      <c r="G101" s="572">
        <f t="shared" si="162"/>
        <v>0.5015794520684369</v>
      </c>
      <c r="H101" s="570">
        <f t="shared" si="162"/>
        <v>0.49901773049976367</v>
      </c>
      <c r="I101" s="571">
        <f t="shared" si="162"/>
        <v>0.46271212062931116</v>
      </c>
      <c r="J101" s="572">
        <f t="shared" si="162"/>
        <v>0.74980438893917123</v>
      </c>
      <c r="K101" s="572">
        <f t="shared" si="162"/>
        <v>0.85898720575273391</v>
      </c>
      <c r="L101" s="572">
        <f t="shared" si="162"/>
        <v>0.67526782638883021</v>
      </c>
      <c r="M101" s="570">
        <f t="shared" si="162"/>
        <v>0.68773031306675003</v>
      </c>
      <c r="N101" s="571">
        <f t="shared" si="162"/>
        <v>0.58563027302542037</v>
      </c>
      <c r="O101" s="572">
        <f t="shared" si="162"/>
        <v>0.79350688449216722</v>
      </c>
      <c r="P101" s="572">
        <f t="shared" si="162"/>
        <v>0.91494494621978673</v>
      </c>
      <c r="Q101" s="572">
        <f t="shared" si="162"/>
        <v>0.71907719522160007</v>
      </c>
      <c r="R101" s="570">
        <f t="shared" si="162"/>
        <v>0.75447160874917396</v>
      </c>
      <c r="S101" s="571">
        <f t="shared" si="162"/>
        <v>0.617483583354696</v>
      </c>
      <c r="T101" s="572">
        <f t="shared" si="162"/>
        <v>0.8876090973217341</v>
      </c>
      <c r="U101" s="572">
        <f t="shared" si="162"/>
        <v>1.0038236594068919</v>
      </c>
      <c r="V101" s="572">
        <f t="shared" si="162"/>
        <v>0.78096399072629363</v>
      </c>
      <c r="W101" s="570">
        <f t="shared" si="162"/>
        <v>0.82330293595574111</v>
      </c>
      <c r="X101" s="571">
        <f t="shared" si="162"/>
        <v>0.66100140225661042</v>
      </c>
      <c r="Y101" s="572">
        <f t="shared" si="162"/>
        <v>0.88481123168603004</v>
      </c>
      <c r="Z101" s="572">
        <f t="shared" si="162"/>
        <v>1.0191310675797349</v>
      </c>
      <c r="AA101" s="572">
        <f t="shared" si="162"/>
        <v>0.79881651208932014</v>
      </c>
      <c r="AB101" s="570">
        <f t="shared" si="162"/>
        <v>0.84265665033288129</v>
      </c>
      <c r="AC101" s="571">
        <f t="shared" si="162"/>
        <v>0.67889918063662635</v>
      </c>
      <c r="AD101" s="572">
        <f t="shared" si="162"/>
        <v>0.89775859523571699</v>
      </c>
      <c r="AE101" s="572">
        <f t="shared" si="162"/>
        <v>1.0161593559359945</v>
      </c>
      <c r="AF101" s="572">
        <f t="shared" si="162"/>
        <v>0.80382881095340786</v>
      </c>
      <c r="AG101" s="570">
        <f t="shared" si="162"/>
        <v>0.8512403413805838</v>
      </c>
      <c r="AH101" s="571">
        <f t="shared" si="162"/>
        <v>0.71960417521969988</v>
      </c>
      <c r="AI101" s="572">
        <f t="shared" si="162"/>
        <v>0.95394848352862927</v>
      </c>
      <c r="AJ101" s="572">
        <f t="shared" si="162"/>
        <v>1.0165592534718948</v>
      </c>
      <c r="AK101" s="572">
        <f t="shared" si="162"/>
        <v>0.79337765818810158</v>
      </c>
      <c r="AL101" s="570">
        <f t="shared" si="162"/>
        <v>0.87183595653689883</v>
      </c>
      <c r="AM101" s="571">
        <f t="shared" si="162"/>
        <v>0.69507450954992189</v>
      </c>
      <c r="AN101" s="572">
        <f t="shared" si="162"/>
        <v>0.80693244476171788</v>
      </c>
      <c r="AO101" s="572">
        <f t="shared" si="162"/>
        <v>0.90065020015444375</v>
      </c>
      <c r="AP101" s="572">
        <f t="shared" si="162"/>
        <v>0.69950802680442159</v>
      </c>
      <c r="AQ101" s="570">
        <f t="shared" si="162"/>
        <v>0.77627158905803062</v>
      </c>
      <c r="AR101" s="571">
        <f t="shared" si="162"/>
        <v>0.68859828257947131</v>
      </c>
      <c r="AS101" s="572">
        <f t="shared" si="162"/>
        <v>1.0336070720195563</v>
      </c>
      <c r="AT101" s="572">
        <f t="shared" si="162"/>
        <v>1.204238758748966</v>
      </c>
      <c r="AU101" s="572">
        <f t="shared" si="162"/>
        <v>0.9792775421508968</v>
      </c>
      <c r="AV101" s="570">
        <f t="shared" si="162"/>
        <v>0.97834993031292672</v>
      </c>
      <c r="AW101" s="571">
        <f t="shared" si="162"/>
        <v>0.86680004506216668</v>
      </c>
      <c r="AX101" s="705">
        <f t="shared" si="161"/>
        <v>1.125480896676688</v>
      </c>
      <c r="AY101" s="11"/>
      <c r="AZ101" s="11"/>
      <c r="BA101" s="351"/>
    </row>
    <row r="102" spans="1:53">
      <c r="A102" s="9" t="s">
        <v>24</v>
      </c>
      <c r="B102" s="190" t="s">
        <v>22</v>
      </c>
      <c r="C102" s="325" t="s">
        <v>23</v>
      </c>
      <c r="D102" s="571">
        <f t="shared" si="162"/>
        <v>6.2660385834419294</v>
      </c>
      <c r="E102" s="572">
        <f t="shared" si="162"/>
        <v>5.8723261331737744</v>
      </c>
      <c r="F102" s="572">
        <f t="shared" si="162"/>
        <v>5.8092770724395031</v>
      </c>
      <c r="G102" s="572">
        <f t="shared" si="162"/>
        <v>6.1120923375063656</v>
      </c>
      <c r="H102" s="570">
        <f t="shared" si="162"/>
        <v>6.0116510963271974</v>
      </c>
      <c r="I102" s="571">
        <f t="shared" si="162"/>
        <v>6.3492123409246632</v>
      </c>
      <c r="J102" s="572">
        <f t="shared" si="162"/>
        <v>6.1700669233181706</v>
      </c>
      <c r="K102" s="572">
        <f t="shared" si="162"/>
        <v>6.1422633690731416</v>
      </c>
      <c r="L102" s="572">
        <f t="shared" si="162"/>
        <v>6.3253606196064434</v>
      </c>
      <c r="M102" s="570">
        <f t="shared" si="162"/>
        <v>6.246400526025516</v>
      </c>
      <c r="N102" s="571">
        <f t="shared" si="162"/>
        <v>7.1866432814055843</v>
      </c>
      <c r="O102" s="572">
        <f t="shared" si="162"/>
        <v>7.0173658894190698</v>
      </c>
      <c r="P102" s="572">
        <f t="shared" si="162"/>
        <v>6.9979179239349376</v>
      </c>
      <c r="Q102" s="572">
        <f t="shared" si="162"/>
        <v>7.4794899462500561</v>
      </c>
      <c r="R102" s="570">
        <f t="shared" si="162"/>
        <v>7.1702215927896269</v>
      </c>
      <c r="S102" s="571">
        <f t="shared" si="162"/>
        <v>8.6685299007170791</v>
      </c>
      <c r="T102" s="572">
        <f t="shared" si="162"/>
        <v>8.0932544179832622</v>
      </c>
      <c r="U102" s="572">
        <f t="shared" si="162"/>
        <v>8.2561203584263936</v>
      </c>
      <c r="V102" s="572">
        <f t="shared" si="162"/>
        <v>8.4336473671032923</v>
      </c>
      <c r="W102" s="570">
        <f t="shared" si="162"/>
        <v>8.3632095411656273</v>
      </c>
      <c r="X102" s="571">
        <f t="shared" si="162"/>
        <v>9.645889093210009</v>
      </c>
      <c r="Y102" s="572">
        <f t="shared" si="162"/>
        <v>8.9950696439004503</v>
      </c>
      <c r="Z102" s="572">
        <f t="shared" si="162"/>
        <v>9.6630980396025112</v>
      </c>
      <c r="AA102" s="572">
        <f t="shared" si="162"/>
        <v>10.13219175289084</v>
      </c>
      <c r="AB102" s="570">
        <f t="shared" si="162"/>
        <v>9.6134774473033389</v>
      </c>
      <c r="AC102" s="571">
        <f t="shared" si="162"/>
        <v>12.040058762650133</v>
      </c>
      <c r="AD102" s="572">
        <f t="shared" si="162"/>
        <v>11.531520695315816</v>
      </c>
      <c r="AE102" s="572">
        <f t="shared" si="162"/>
        <v>12.102521055310184</v>
      </c>
      <c r="AF102" s="572">
        <f t="shared" si="162"/>
        <v>12.251376429681009</v>
      </c>
      <c r="AG102" s="570">
        <f t="shared" si="162"/>
        <v>11.983007575080022</v>
      </c>
      <c r="AH102" s="571">
        <f t="shared" si="162"/>
        <v>13.461735602778132</v>
      </c>
      <c r="AI102" s="572">
        <f t="shared" si="162"/>
        <v>11.952673764584617</v>
      </c>
      <c r="AJ102" s="572">
        <f t="shared" si="162"/>
        <v>12.011952740316788</v>
      </c>
      <c r="AK102" s="572">
        <f t="shared" si="162"/>
        <v>12.154642681985278</v>
      </c>
      <c r="AL102" s="570">
        <f t="shared" si="162"/>
        <v>12.38784074748625</v>
      </c>
      <c r="AM102" s="571">
        <f t="shared" si="162"/>
        <v>12.895824016953258</v>
      </c>
      <c r="AN102" s="572">
        <f t="shared" si="162"/>
        <v>12.21219682880294</v>
      </c>
      <c r="AO102" s="572">
        <f t="shared" si="162"/>
        <v>12.076741725305723</v>
      </c>
      <c r="AP102" s="572">
        <f t="shared" si="162"/>
        <v>12.341288014600368</v>
      </c>
      <c r="AQ102" s="570">
        <f t="shared" si="162"/>
        <v>12.377512141302125</v>
      </c>
      <c r="AR102" s="571">
        <f t="shared" si="162"/>
        <v>12.639822974384222</v>
      </c>
      <c r="AS102" s="572">
        <f t="shared" si="162"/>
        <v>11.869866676325675</v>
      </c>
      <c r="AT102" s="572">
        <f t="shared" si="162"/>
        <v>11.714902847309521</v>
      </c>
      <c r="AU102" s="572">
        <f t="shared" si="162"/>
        <v>12.092513913224055</v>
      </c>
      <c r="AV102" s="570">
        <f t="shared" si="162"/>
        <v>12.07640792688248</v>
      </c>
      <c r="AW102" s="571">
        <f t="shared" si="162"/>
        <v>12.258933382478896</v>
      </c>
      <c r="AX102" s="705">
        <f t="shared" si="161"/>
        <v>12.103399161634808</v>
      </c>
      <c r="AY102" s="11"/>
      <c r="AZ102" s="11"/>
      <c r="BA102" s="351"/>
    </row>
    <row r="103" spans="1:53" ht="30">
      <c r="A103" s="9" t="s">
        <v>28</v>
      </c>
      <c r="B103" s="190" t="s">
        <v>26</v>
      </c>
      <c r="C103" s="325" t="s">
        <v>27</v>
      </c>
      <c r="D103" s="571">
        <f t="shared" si="162"/>
        <v>6.3294830961711845</v>
      </c>
      <c r="E103" s="572">
        <f t="shared" si="162"/>
        <v>6.8439771249577728</v>
      </c>
      <c r="F103" s="572">
        <f t="shared" si="162"/>
        <v>7.5824107151725633</v>
      </c>
      <c r="G103" s="572">
        <f t="shared" si="162"/>
        <v>7.78234043236177</v>
      </c>
      <c r="H103" s="570">
        <f t="shared" si="162"/>
        <v>7.1426540693731209</v>
      </c>
      <c r="I103" s="571">
        <f t="shared" si="162"/>
        <v>6.2383873201049784</v>
      </c>
      <c r="J103" s="572">
        <f t="shared" si="162"/>
        <v>6.9629416223214324</v>
      </c>
      <c r="K103" s="572">
        <f t="shared" si="162"/>
        <v>8.0768755425518552</v>
      </c>
      <c r="L103" s="572">
        <f t="shared" si="162"/>
        <v>8.0626452107513735</v>
      </c>
      <c r="M103" s="570">
        <f t="shared" si="162"/>
        <v>7.3430719966230562</v>
      </c>
      <c r="N103" s="571">
        <f t="shared" si="162"/>
        <v>6.8405784054521606</v>
      </c>
      <c r="O103" s="572">
        <f t="shared" si="162"/>
        <v>7.359759654332124</v>
      </c>
      <c r="P103" s="572">
        <f t="shared" si="162"/>
        <v>8.5431823737229564</v>
      </c>
      <c r="Q103" s="572">
        <f t="shared" si="162"/>
        <v>9.169127814659543</v>
      </c>
      <c r="R103" s="570">
        <f t="shared" si="162"/>
        <v>7.9877035415456179</v>
      </c>
      <c r="S103" s="571">
        <f t="shared" si="162"/>
        <v>7.8081833694262528</v>
      </c>
      <c r="T103" s="572">
        <f t="shared" si="162"/>
        <v>7.5948434868934021</v>
      </c>
      <c r="U103" s="572">
        <f t="shared" si="162"/>
        <v>9.0083289214948099</v>
      </c>
      <c r="V103" s="572">
        <f t="shared" si="162"/>
        <v>9.4139869035565447</v>
      </c>
      <c r="W103" s="570">
        <f t="shared" si="162"/>
        <v>8.4697102079138684</v>
      </c>
      <c r="X103" s="571">
        <f t="shared" si="162"/>
        <v>8.2840268592115809</v>
      </c>
      <c r="Y103" s="572">
        <f t="shared" si="162"/>
        <v>7.9675138533621874</v>
      </c>
      <c r="Z103" s="572">
        <f t="shared" si="162"/>
        <v>8.9487250911230838</v>
      </c>
      <c r="AA103" s="572">
        <f t="shared" si="162"/>
        <v>9.1334145413490866</v>
      </c>
      <c r="AB103" s="570">
        <f t="shared" si="162"/>
        <v>8.5917562424443989</v>
      </c>
      <c r="AC103" s="571">
        <f t="shared" si="162"/>
        <v>7.4070608014871562</v>
      </c>
      <c r="AD103" s="572">
        <f t="shared" si="162"/>
        <v>6.8048490837748732</v>
      </c>
      <c r="AE103" s="572">
        <f t="shared" si="162"/>
        <v>7.4830155405624872</v>
      </c>
      <c r="AF103" s="572">
        <f t="shared" si="162"/>
        <v>8.0587326770323919</v>
      </c>
      <c r="AG103" s="570">
        <f t="shared" si="162"/>
        <v>7.4410466878375923</v>
      </c>
      <c r="AH103" s="571">
        <f t="shared" si="162"/>
        <v>7.0750210736151784</v>
      </c>
      <c r="AI103" s="572">
        <f t="shared" si="162"/>
        <v>6.9554953179122965</v>
      </c>
      <c r="AJ103" s="572">
        <f t="shared" si="162"/>
        <v>7.5570616332348424</v>
      </c>
      <c r="AK103" s="572">
        <f t="shared" si="162"/>
        <v>8.1237626133099248</v>
      </c>
      <c r="AL103" s="570">
        <f t="shared" si="162"/>
        <v>7.4347174176411777</v>
      </c>
      <c r="AM103" s="571">
        <f t="shared" si="162"/>
        <v>7.0589424812873114</v>
      </c>
      <c r="AN103" s="572">
        <f t="shared" si="162"/>
        <v>6.9097979314735287</v>
      </c>
      <c r="AO103" s="572">
        <f t="shared" si="162"/>
        <v>7.7049842715109689</v>
      </c>
      <c r="AP103" s="572">
        <f t="shared" si="162"/>
        <v>8.1405990129369528</v>
      </c>
      <c r="AQ103" s="570">
        <f t="shared" si="162"/>
        <v>7.4615117073766699</v>
      </c>
      <c r="AR103" s="571">
        <f t="shared" si="162"/>
        <v>6.9468007862722034</v>
      </c>
      <c r="AS103" s="572">
        <f t="shared" si="162"/>
        <v>6.7858052602670611</v>
      </c>
      <c r="AT103" s="572">
        <f t="shared" si="162"/>
        <v>7.6370410201908641</v>
      </c>
      <c r="AU103" s="572">
        <f t="shared" si="162"/>
        <v>8.1216107676822933</v>
      </c>
      <c r="AV103" s="570">
        <f t="shared" si="162"/>
        <v>7.3797589731168234</v>
      </c>
      <c r="AW103" s="571">
        <f t="shared" si="162"/>
        <v>6.6411400083999066</v>
      </c>
      <c r="AX103" s="705">
        <f t="shared" si="161"/>
        <v>5.0312662737810925</v>
      </c>
      <c r="AY103" s="11"/>
      <c r="AZ103" s="11"/>
      <c r="BA103" s="351"/>
    </row>
    <row r="104" spans="1:53">
      <c r="A104" s="9" t="s">
        <v>32</v>
      </c>
      <c r="B104" s="190" t="s">
        <v>30</v>
      </c>
      <c r="C104" s="325" t="s">
        <v>31</v>
      </c>
      <c r="D104" s="571">
        <f t="shared" si="162"/>
        <v>3.8263668906074901</v>
      </c>
      <c r="E104" s="572">
        <f t="shared" si="162"/>
        <v>3.1479025424839344</v>
      </c>
      <c r="F104" s="572">
        <f t="shared" si="162"/>
        <v>3.4758828826300188</v>
      </c>
      <c r="G104" s="572">
        <f t="shared" si="162"/>
        <v>3.5115917866102171</v>
      </c>
      <c r="H104" s="570">
        <f t="shared" si="162"/>
        <v>3.4885272334447159</v>
      </c>
      <c r="I104" s="571">
        <f t="shared" si="162"/>
        <v>3.763959382397756</v>
      </c>
      <c r="J104" s="572">
        <f t="shared" si="162"/>
        <v>3.1410606070549583</v>
      </c>
      <c r="K104" s="572">
        <f t="shared" si="162"/>
        <v>3.3618972387010753</v>
      </c>
      <c r="L104" s="572">
        <f t="shared" si="162"/>
        <v>3.6172358144547361</v>
      </c>
      <c r="M104" s="570">
        <f t="shared" si="162"/>
        <v>3.4710684977527579</v>
      </c>
      <c r="N104" s="571">
        <f t="shared" si="162"/>
        <v>3.6121074886781228</v>
      </c>
      <c r="O104" s="572">
        <f t="shared" si="162"/>
        <v>3.1868436697542148</v>
      </c>
      <c r="P104" s="572">
        <f t="shared" si="162"/>
        <v>3.3181600291337605</v>
      </c>
      <c r="Q104" s="572">
        <f t="shared" si="162"/>
        <v>3.3138502488095822</v>
      </c>
      <c r="R104" s="570">
        <f t="shared" si="162"/>
        <v>3.3572261165300175</v>
      </c>
      <c r="S104" s="571">
        <f t="shared" si="162"/>
        <v>3.6905302294153284</v>
      </c>
      <c r="T104" s="572">
        <f t="shared" si="162"/>
        <v>3.3285854422743908</v>
      </c>
      <c r="U104" s="572">
        <f t="shared" si="162"/>
        <v>3.364716089911779</v>
      </c>
      <c r="V104" s="572">
        <f t="shared" si="162"/>
        <v>3.3907141808787933</v>
      </c>
      <c r="W104" s="570">
        <f t="shared" si="162"/>
        <v>3.4428568192335551</v>
      </c>
      <c r="X104" s="571">
        <f t="shared" si="162"/>
        <v>3.5314795585552283</v>
      </c>
      <c r="Y104" s="572">
        <f t="shared" si="162"/>
        <v>3.3348290693684439</v>
      </c>
      <c r="Z104" s="572">
        <f t="shared" si="162"/>
        <v>3.3801240696753569</v>
      </c>
      <c r="AA104" s="572">
        <f t="shared" si="162"/>
        <v>3.4049136976563705</v>
      </c>
      <c r="AB104" s="570">
        <f t="shared" si="162"/>
        <v>3.4119728856547087</v>
      </c>
      <c r="AC104" s="571">
        <f t="shared" ref="AC104:AW104" si="163">AC13/AC$26*100</f>
        <v>3.7524460851670667</v>
      </c>
      <c r="AD104" s="572">
        <f t="shared" si="163"/>
        <v>3.6518536647310365</v>
      </c>
      <c r="AE104" s="572">
        <f t="shared" si="163"/>
        <v>3.5273469920196878</v>
      </c>
      <c r="AF104" s="572">
        <f t="shared" si="163"/>
        <v>3.6111378688873397</v>
      </c>
      <c r="AG104" s="570">
        <f t="shared" si="163"/>
        <v>3.6341332382401705</v>
      </c>
      <c r="AH104" s="571">
        <f t="shared" si="163"/>
        <v>3.9138131337998274</v>
      </c>
      <c r="AI104" s="572">
        <f t="shared" si="163"/>
        <v>3.6136832876500895</v>
      </c>
      <c r="AJ104" s="572">
        <f t="shared" si="163"/>
        <v>3.5367379591094208</v>
      </c>
      <c r="AK104" s="572">
        <f t="shared" si="163"/>
        <v>3.59437175289185</v>
      </c>
      <c r="AL104" s="570">
        <f t="shared" si="163"/>
        <v>3.6625206416961613</v>
      </c>
      <c r="AM104" s="571">
        <f t="shared" si="163"/>
        <v>4.0150121972200745</v>
      </c>
      <c r="AN104" s="572">
        <f t="shared" si="163"/>
        <v>3.8367609062642307</v>
      </c>
      <c r="AO104" s="572">
        <f t="shared" si="163"/>
        <v>3.9448721386855796</v>
      </c>
      <c r="AP104" s="572">
        <f t="shared" si="163"/>
        <v>3.7910617061651717</v>
      </c>
      <c r="AQ104" s="570">
        <f t="shared" si="163"/>
        <v>3.8963733505279223</v>
      </c>
      <c r="AR104" s="571">
        <f t="shared" si="163"/>
        <v>4.2917066299620918</v>
      </c>
      <c r="AS104" s="572">
        <f t="shared" si="163"/>
        <v>4.2409976390822699</v>
      </c>
      <c r="AT104" s="572">
        <f t="shared" si="163"/>
        <v>4.1783440398076666</v>
      </c>
      <c r="AU104" s="572">
        <f t="shared" si="163"/>
        <v>4.176548123077974</v>
      </c>
      <c r="AV104" s="570">
        <f t="shared" si="163"/>
        <v>4.2212565625470004</v>
      </c>
      <c r="AW104" s="571">
        <f t="shared" si="163"/>
        <v>4.4632502994495926</v>
      </c>
      <c r="AX104" s="705">
        <f t="shared" ref="AX104:AX109" si="164">AX13/AX$26*100</f>
        <v>2.7324568583483395</v>
      </c>
      <c r="AY104" s="11"/>
      <c r="AZ104" s="11"/>
      <c r="BA104" s="351"/>
    </row>
    <row r="105" spans="1:53">
      <c r="A105" s="9" t="s">
        <v>36</v>
      </c>
      <c r="B105" s="190" t="s">
        <v>34</v>
      </c>
      <c r="C105" s="325" t="s">
        <v>35</v>
      </c>
      <c r="D105" s="571">
        <f t="shared" ref="D105:AW110" si="165">D14/D$26*100</f>
        <v>0.60287909922457261</v>
      </c>
      <c r="E105" s="572">
        <f t="shared" si="165"/>
        <v>0.60334789252281196</v>
      </c>
      <c r="F105" s="572">
        <f t="shared" si="165"/>
        <v>0.62007182594981525</v>
      </c>
      <c r="G105" s="572">
        <f t="shared" si="165"/>
        <v>0.74892726358677941</v>
      </c>
      <c r="H105" s="570">
        <f t="shared" si="165"/>
        <v>0.64375063859241621</v>
      </c>
      <c r="I105" s="571">
        <f t="shared" si="165"/>
        <v>0.64878599540565829</v>
      </c>
      <c r="J105" s="572">
        <f t="shared" si="165"/>
        <v>0.7124161724536705</v>
      </c>
      <c r="K105" s="572">
        <f t="shared" si="165"/>
        <v>0.68968648104899366</v>
      </c>
      <c r="L105" s="572">
        <f t="shared" si="165"/>
        <v>0.74731946521505299</v>
      </c>
      <c r="M105" s="570">
        <f t="shared" si="165"/>
        <v>0.6996730443649184</v>
      </c>
      <c r="N105" s="571">
        <f t="shared" si="165"/>
        <v>0.72936660914542117</v>
      </c>
      <c r="O105" s="572">
        <f t="shared" si="165"/>
        <v>0.78122693703703772</v>
      </c>
      <c r="P105" s="572">
        <f t="shared" si="165"/>
        <v>0.79330418935110814</v>
      </c>
      <c r="Q105" s="572">
        <f t="shared" si="165"/>
        <v>0.84352264088672579</v>
      </c>
      <c r="R105" s="570">
        <f t="shared" si="165"/>
        <v>0.7871430939535925</v>
      </c>
      <c r="S105" s="571">
        <f t="shared" si="165"/>
        <v>0.86656220082396962</v>
      </c>
      <c r="T105" s="572">
        <f t="shared" si="165"/>
        <v>0.85594798235186176</v>
      </c>
      <c r="U105" s="572">
        <f t="shared" si="165"/>
        <v>0.88820262485653434</v>
      </c>
      <c r="V105" s="572">
        <f t="shared" si="165"/>
        <v>0.86476133777273201</v>
      </c>
      <c r="W105" s="570">
        <f t="shared" si="165"/>
        <v>0.86899715689808321</v>
      </c>
      <c r="X105" s="571">
        <f t="shared" si="165"/>
        <v>0.8148525135252499</v>
      </c>
      <c r="Y105" s="572">
        <f t="shared" si="165"/>
        <v>0.79002510331234022</v>
      </c>
      <c r="Z105" s="572">
        <f t="shared" si="165"/>
        <v>0.79160129430268489</v>
      </c>
      <c r="AA105" s="572">
        <f t="shared" si="165"/>
        <v>0.79283701115942706</v>
      </c>
      <c r="AB105" s="570">
        <f t="shared" si="165"/>
        <v>0.79716858593631235</v>
      </c>
      <c r="AC105" s="571">
        <f t="shared" si="165"/>
        <v>0.73771689926091744</v>
      </c>
      <c r="AD105" s="572">
        <f t="shared" si="165"/>
        <v>0.72329164844719984</v>
      </c>
      <c r="AE105" s="572">
        <f t="shared" si="165"/>
        <v>0.7559469958250542</v>
      </c>
      <c r="AF105" s="572">
        <f t="shared" si="165"/>
        <v>0.80126049083778983</v>
      </c>
      <c r="AG105" s="570">
        <f t="shared" si="165"/>
        <v>0.75480712885717915</v>
      </c>
      <c r="AH105" s="571">
        <f t="shared" si="165"/>
        <v>0.76486529968235673</v>
      </c>
      <c r="AI105" s="572">
        <f t="shared" si="165"/>
        <v>0.81118064506731302</v>
      </c>
      <c r="AJ105" s="572">
        <f t="shared" si="165"/>
        <v>0.77891273202831302</v>
      </c>
      <c r="AK105" s="572">
        <f t="shared" si="165"/>
        <v>0.80896070774456497</v>
      </c>
      <c r="AL105" s="570">
        <f t="shared" si="165"/>
        <v>0.79108069630884903</v>
      </c>
      <c r="AM105" s="571">
        <f t="shared" si="165"/>
        <v>0.75562230697463351</v>
      </c>
      <c r="AN105" s="572">
        <f t="shared" si="165"/>
        <v>0.80462550250398834</v>
      </c>
      <c r="AO105" s="572">
        <f t="shared" si="165"/>
        <v>0.82844905931225032</v>
      </c>
      <c r="AP105" s="572">
        <f t="shared" si="165"/>
        <v>0.85108760582105014</v>
      </c>
      <c r="AQ105" s="570">
        <f t="shared" si="165"/>
        <v>0.81051034691110113</v>
      </c>
      <c r="AR105" s="571">
        <f t="shared" si="165"/>
        <v>0.79720304215075044</v>
      </c>
      <c r="AS105" s="572">
        <f t="shared" si="165"/>
        <v>0.86410531702338766</v>
      </c>
      <c r="AT105" s="572">
        <f t="shared" si="165"/>
        <v>0.90408225665915021</v>
      </c>
      <c r="AU105" s="572">
        <f t="shared" si="165"/>
        <v>0.95441947268080085</v>
      </c>
      <c r="AV105" s="570">
        <f t="shared" si="165"/>
        <v>0.88058778026818674</v>
      </c>
      <c r="AW105" s="571">
        <f t="shared" si="165"/>
        <v>0.74559929663625113</v>
      </c>
      <c r="AX105" s="705">
        <f t="shared" si="164"/>
        <v>0.56441121166206898</v>
      </c>
      <c r="AY105" s="11"/>
      <c r="AZ105" s="11"/>
      <c r="BA105" s="351"/>
    </row>
    <row r="106" spans="1:53">
      <c r="A106" s="9" t="s">
        <v>40</v>
      </c>
      <c r="B106" s="190" t="s">
        <v>38</v>
      </c>
      <c r="C106" s="325" t="s">
        <v>39</v>
      </c>
      <c r="D106" s="571">
        <f t="shared" si="165"/>
        <v>1.3553482304505902</v>
      </c>
      <c r="E106" s="572">
        <f t="shared" si="165"/>
        <v>1.292248618378129</v>
      </c>
      <c r="F106" s="572">
        <f t="shared" si="165"/>
        <v>1.4305941785200722</v>
      </c>
      <c r="G106" s="572">
        <f t="shared" si="165"/>
        <v>1.4050617326553063</v>
      </c>
      <c r="H106" s="570">
        <f t="shared" si="165"/>
        <v>1.3714361656347822</v>
      </c>
      <c r="I106" s="571">
        <f t="shared" si="165"/>
        <v>1.2894215426127582</v>
      </c>
      <c r="J106" s="572">
        <f t="shared" si="165"/>
        <v>1.2849958069240042</v>
      </c>
      <c r="K106" s="572">
        <f t="shared" si="165"/>
        <v>1.4687776759000124</v>
      </c>
      <c r="L106" s="572">
        <f t="shared" si="165"/>
        <v>1.3767411545099377</v>
      </c>
      <c r="M106" s="570">
        <f t="shared" si="165"/>
        <v>1.3558373435975677</v>
      </c>
      <c r="N106" s="571">
        <f t="shared" si="165"/>
        <v>1.297273496389221</v>
      </c>
      <c r="O106" s="572">
        <f t="shared" si="165"/>
        <v>1.2889488906774418</v>
      </c>
      <c r="P106" s="572">
        <f t="shared" si="165"/>
        <v>1.4618553264100034</v>
      </c>
      <c r="Q106" s="572">
        <f t="shared" si="165"/>
        <v>1.3927281007290131</v>
      </c>
      <c r="R106" s="570">
        <f t="shared" si="165"/>
        <v>1.3611646143160634</v>
      </c>
      <c r="S106" s="571">
        <f t="shared" si="165"/>
        <v>1.4178467461049984</v>
      </c>
      <c r="T106" s="572">
        <f t="shared" si="165"/>
        <v>1.3812843395497185</v>
      </c>
      <c r="U106" s="572">
        <f t="shared" si="165"/>
        <v>1.5483052457520825</v>
      </c>
      <c r="V106" s="572">
        <f t="shared" si="165"/>
        <v>1.4775709210744128</v>
      </c>
      <c r="W106" s="570">
        <f t="shared" si="165"/>
        <v>1.457223240914534</v>
      </c>
      <c r="X106" s="571">
        <f t="shared" si="165"/>
        <v>1.5889990170126762</v>
      </c>
      <c r="Y106" s="572">
        <f t="shared" si="165"/>
        <v>1.4846532236139913</v>
      </c>
      <c r="Z106" s="572">
        <f t="shared" si="165"/>
        <v>1.6117521579228553</v>
      </c>
      <c r="AA106" s="572">
        <f t="shared" si="165"/>
        <v>1.4854539968307721</v>
      </c>
      <c r="AB106" s="570">
        <f t="shared" si="165"/>
        <v>1.5424764207538615</v>
      </c>
      <c r="AC106" s="571">
        <f t="shared" si="165"/>
        <v>1.4927843419825459</v>
      </c>
      <c r="AD106" s="572">
        <f t="shared" si="165"/>
        <v>1.3893588403051165</v>
      </c>
      <c r="AE106" s="572">
        <f t="shared" si="165"/>
        <v>1.477204843201811</v>
      </c>
      <c r="AF106" s="572">
        <f t="shared" si="165"/>
        <v>1.4299841028757869</v>
      </c>
      <c r="AG106" s="570">
        <f t="shared" si="165"/>
        <v>1.4472994826842491</v>
      </c>
      <c r="AH106" s="571">
        <f t="shared" si="165"/>
        <v>1.5176488390928655</v>
      </c>
      <c r="AI106" s="572">
        <f t="shared" si="165"/>
        <v>1.4140652076368805</v>
      </c>
      <c r="AJ106" s="572">
        <f t="shared" si="165"/>
        <v>1.4177642169890707</v>
      </c>
      <c r="AK106" s="572">
        <f t="shared" si="165"/>
        <v>1.3937153827435556</v>
      </c>
      <c r="AL106" s="570">
        <f t="shared" si="165"/>
        <v>1.4351493085942515</v>
      </c>
      <c r="AM106" s="571">
        <f t="shared" si="165"/>
        <v>1.5183749491929899</v>
      </c>
      <c r="AN106" s="572">
        <f t="shared" si="165"/>
        <v>1.3490412915862415</v>
      </c>
      <c r="AO106" s="572">
        <f t="shared" si="165"/>
        <v>1.456787320825131</v>
      </c>
      <c r="AP106" s="572">
        <f t="shared" si="165"/>
        <v>1.4407951962978955</v>
      </c>
      <c r="AQ106" s="570">
        <f t="shared" si="165"/>
        <v>1.4412391329509813</v>
      </c>
      <c r="AR106" s="571">
        <f t="shared" si="165"/>
        <v>1.5014830666419756</v>
      </c>
      <c r="AS106" s="572">
        <f t="shared" si="165"/>
        <v>1.4195659005825783</v>
      </c>
      <c r="AT106" s="572">
        <f t="shared" si="165"/>
        <v>1.4901487318343982</v>
      </c>
      <c r="AU106" s="572">
        <f t="shared" si="165"/>
        <v>1.3721176916665223</v>
      </c>
      <c r="AV106" s="570">
        <f t="shared" si="165"/>
        <v>1.4458213084366451</v>
      </c>
      <c r="AW106" s="571">
        <f t="shared" si="165"/>
        <v>1.4974572772293064</v>
      </c>
      <c r="AX106" s="705">
        <f t="shared" si="164"/>
        <v>1.4835502243122052</v>
      </c>
      <c r="AY106" s="11"/>
      <c r="AZ106" s="11"/>
      <c r="BA106" s="351"/>
    </row>
    <row r="107" spans="1:53">
      <c r="A107" s="9" t="s">
        <v>44</v>
      </c>
      <c r="B107" s="190" t="s">
        <v>42</v>
      </c>
      <c r="C107" s="325" t="s">
        <v>43</v>
      </c>
      <c r="D107" s="571">
        <f t="shared" si="165"/>
        <v>5.1674499922133545</v>
      </c>
      <c r="E107" s="572">
        <f t="shared" si="165"/>
        <v>5.0940945143053344</v>
      </c>
      <c r="F107" s="572">
        <f t="shared" si="165"/>
        <v>4.9521965471274436</v>
      </c>
      <c r="G107" s="572">
        <f t="shared" si="165"/>
        <v>5.0290933458436493</v>
      </c>
      <c r="H107" s="570">
        <f t="shared" si="165"/>
        <v>5.0591506098156485</v>
      </c>
      <c r="I107" s="571">
        <f t="shared" si="165"/>
        <v>5.6354164233129689</v>
      </c>
      <c r="J107" s="572">
        <f t="shared" si="165"/>
        <v>5.4453648982303786</v>
      </c>
      <c r="K107" s="572">
        <f t="shared" si="165"/>
        <v>5.4221510950452689</v>
      </c>
      <c r="L107" s="572">
        <f t="shared" si="165"/>
        <v>5.44294422267809</v>
      </c>
      <c r="M107" s="570">
        <f t="shared" si="165"/>
        <v>5.4858992548120487</v>
      </c>
      <c r="N107" s="571">
        <f t="shared" si="165"/>
        <v>5.683338849293218</v>
      </c>
      <c r="O107" s="572">
        <f t="shared" si="165"/>
        <v>6.162751828440773</v>
      </c>
      <c r="P107" s="572">
        <f t="shared" si="165"/>
        <v>5.8686142808968436</v>
      </c>
      <c r="Q107" s="572">
        <f t="shared" si="165"/>
        <v>6.3392266397227299</v>
      </c>
      <c r="R107" s="570">
        <f t="shared" si="165"/>
        <v>6.0136590845532654</v>
      </c>
      <c r="S107" s="571">
        <f t="shared" si="165"/>
        <v>6.0222202857568181</v>
      </c>
      <c r="T107" s="572">
        <f t="shared" si="165"/>
        <v>6.6670975730746633</v>
      </c>
      <c r="U107" s="572">
        <f t="shared" si="165"/>
        <v>6.4025736038933658</v>
      </c>
      <c r="V107" s="572">
        <f t="shared" si="165"/>
        <v>6.98870773255726</v>
      </c>
      <c r="W107" s="570">
        <f t="shared" si="165"/>
        <v>6.5228622845135833</v>
      </c>
      <c r="X107" s="571">
        <f t="shared" si="165"/>
        <v>6.4122332253381806</v>
      </c>
      <c r="Y107" s="572">
        <f t="shared" si="165"/>
        <v>6.8365182910541344</v>
      </c>
      <c r="Z107" s="572">
        <f t="shared" si="165"/>
        <v>6.5610353001611168</v>
      </c>
      <c r="AA107" s="572">
        <f t="shared" si="165"/>
        <v>7.1554102422243426</v>
      </c>
      <c r="AB107" s="570">
        <f t="shared" si="165"/>
        <v>6.7450919175798703</v>
      </c>
      <c r="AC107" s="571">
        <f t="shared" si="165"/>
        <v>6.7392257696398357</v>
      </c>
      <c r="AD107" s="572">
        <f t="shared" si="165"/>
        <v>7.2784936375749592</v>
      </c>
      <c r="AE107" s="572">
        <f t="shared" si="165"/>
        <v>6.85247890735101</v>
      </c>
      <c r="AF107" s="572">
        <f t="shared" si="165"/>
        <v>7.7075849658633855</v>
      </c>
      <c r="AG107" s="570">
        <f t="shared" si="165"/>
        <v>7.1459172758349316</v>
      </c>
      <c r="AH107" s="571">
        <f t="shared" si="165"/>
        <v>7.4255180780164478</v>
      </c>
      <c r="AI107" s="572">
        <f t="shared" si="165"/>
        <v>7.5919483439062043</v>
      </c>
      <c r="AJ107" s="572">
        <f t="shared" si="165"/>
        <v>7.4574149549484865</v>
      </c>
      <c r="AK107" s="572">
        <f t="shared" si="165"/>
        <v>7.8308306189695713</v>
      </c>
      <c r="AL107" s="570">
        <f t="shared" si="165"/>
        <v>7.5777041223718129</v>
      </c>
      <c r="AM107" s="571">
        <f t="shared" si="165"/>
        <v>7.2269828318098392</v>
      </c>
      <c r="AN107" s="572">
        <f t="shared" si="165"/>
        <v>7.2193836416125405</v>
      </c>
      <c r="AO107" s="572">
        <f t="shared" si="165"/>
        <v>7.2767679694174356</v>
      </c>
      <c r="AP107" s="572">
        <f t="shared" si="165"/>
        <v>7.7237084535389329</v>
      </c>
      <c r="AQ107" s="570">
        <f t="shared" si="165"/>
        <v>7.3637999912838339</v>
      </c>
      <c r="AR107" s="571">
        <f t="shared" si="165"/>
        <v>7.2261391694553225</v>
      </c>
      <c r="AS107" s="572">
        <f t="shared" si="165"/>
        <v>7.341951526837728</v>
      </c>
      <c r="AT107" s="572">
        <f t="shared" si="165"/>
        <v>7.4381697592852323</v>
      </c>
      <c r="AU107" s="572">
        <f t="shared" si="165"/>
        <v>8.1053229002687743</v>
      </c>
      <c r="AV107" s="570">
        <f t="shared" si="165"/>
        <v>7.530502819162149</v>
      </c>
      <c r="AW107" s="571">
        <f t="shared" si="165"/>
        <v>7.3953011680599516</v>
      </c>
      <c r="AX107" s="705">
        <f t="shared" si="164"/>
        <v>8.2145870543613473</v>
      </c>
      <c r="AY107" s="11"/>
      <c r="AZ107" s="11"/>
      <c r="BA107" s="351"/>
    </row>
    <row r="108" spans="1:53">
      <c r="A108" s="9" t="s">
        <v>48</v>
      </c>
      <c r="B108" s="190" t="s">
        <v>46</v>
      </c>
      <c r="C108" s="325" t="s">
        <v>47</v>
      </c>
      <c r="D108" s="571">
        <f t="shared" si="165"/>
        <v>5.2391234978015806</v>
      </c>
      <c r="E108" s="572">
        <f t="shared" si="165"/>
        <v>5.17229024525684</v>
      </c>
      <c r="F108" s="572">
        <f t="shared" si="165"/>
        <v>5.0215462850209214</v>
      </c>
      <c r="G108" s="572">
        <f t="shared" si="165"/>
        <v>5.2200239719240278</v>
      </c>
      <c r="H108" s="570">
        <f t="shared" si="165"/>
        <v>5.1614989315111437</v>
      </c>
      <c r="I108" s="571">
        <f t="shared" si="165"/>
        <v>5.1399505507469083</v>
      </c>
      <c r="J108" s="572">
        <f t="shared" si="165"/>
        <v>5.1582823505240096</v>
      </c>
      <c r="K108" s="572">
        <f t="shared" si="165"/>
        <v>5.1725126914608657</v>
      </c>
      <c r="L108" s="572">
        <f t="shared" si="165"/>
        <v>5.1796023525380956</v>
      </c>
      <c r="M108" s="570">
        <f t="shared" si="165"/>
        <v>5.1627209071025959</v>
      </c>
      <c r="N108" s="571">
        <f t="shared" si="165"/>
        <v>4.9403461386359684</v>
      </c>
      <c r="O108" s="572">
        <f t="shared" si="165"/>
        <v>5.2031541347773018</v>
      </c>
      <c r="P108" s="572">
        <f t="shared" si="165"/>
        <v>5.1350194171786612</v>
      </c>
      <c r="Q108" s="572">
        <f t="shared" si="165"/>
        <v>5.3573979845018949</v>
      </c>
      <c r="R108" s="570">
        <f t="shared" si="165"/>
        <v>5.1596102431896886</v>
      </c>
      <c r="S108" s="571">
        <f t="shared" si="165"/>
        <v>5.097145195530139</v>
      </c>
      <c r="T108" s="572">
        <f t="shared" si="165"/>
        <v>5.4884673181424111</v>
      </c>
      <c r="U108" s="572">
        <f t="shared" si="165"/>
        <v>5.4031625692961587</v>
      </c>
      <c r="V108" s="572">
        <f t="shared" si="165"/>
        <v>5.6182658849963278</v>
      </c>
      <c r="W108" s="570">
        <f t="shared" si="165"/>
        <v>5.4033759743319605</v>
      </c>
      <c r="X108" s="571">
        <f t="shared" si="165"/>
        <v>5.447775665824774</v>
      </c>
      <c r="Y108" s="572">
        <f t="shared" si="165"/>
        <v>5.6986362386435241</v>
      </c>
      <c r="Z108" s="572">
        <f t="shared" si="165"/>
        <v>5.6611146739289788</v>
      </c>
      <c r="AA108" s="572">
        <f t="shared" si="165"/>
        <v>5.813398154719839</v>
      </c>
      <c r="AB108" s="570">
        <f t="shared" si="165"/>
        <v>5.6575739938080005</v>
      </c>
      <c r="AC108" s="571">
        <f t="shared" si="165"/>
        <v>5.6746406326953078</v>
      </c>
      <c r="AD108" s="572">
        <f t="shared" si="165"/>
        <v>5.8397090355751686</v>
      </c>
      <c r="AE108" s="572">
        <f t="shared" si="165"/>
        <v>5.7219069296124641</v>
      </c>
      <c r="AF108" s="572">
        <f t="shared" si="165"/>
        <v>6.071034692528805</v>
      </c>
      <c r="AG108" s="570">
        <f t="shared" si="165"/>
        <v>5.8275260035356196</v>
      </c>
      <c r="AH108" s="571">
        <f t="shared" si="165"/>
        <v>6.0427336058103833</v>
      </c>
      <c r="AI108" s="572">
        <f t="shared" si="165"/>
        <v>6.205461662834403</v>
      </c>
      <c r="AJ108" s="572">
        <f t="shared" si="165"/>
        <v>6.1250156836290994</v>
      </c>
      <c r="AK108" s="572">
        <f t="shared" si="165"/>
        <v>6.4214012865969412</v>
      </c>
      <c r="AL108" s="570">
        <f t="shared" si="165"/>
        <v>6.2000688163492343</v>
      </c>
      <c r="AM108" s="571">
        <f t="shared" si="165"/>
        <v>6.1466674497359648</v>
      </c>
      <c r="AN108" s="572">
        <f t="shared" si="165"/>
        <v>6.3129402834648269</v>
      </c>
      <c r="AO108" s="572">
        <f t="shared" si="165"/>
        <v>6.4169203530450787</v>
      </c>
      <c r="AP108" s="572">
        <f t="shared" si="165"/>
        <v>6.656023181424449</v>
      </c>
      <c r="AQ108" s="570">
        <f t="shared" si="165"/>
        <v>6.3858468167167741</v>
      </c>
      <c r="AR108" s="571">
        <f t="shared" si="165"/>
        <v>6.2881549534036978</v>
      </c>
      <c r="AS108" s="572">
        <f t="shared" si="165"/>
        <v>6.3944566869118589</v>
      </c>
      <c r="AT108" s="572">
        <f t="shared" si="165"/>
        <v>6.4966586684232857</v>
      </c>
      <c r="AU108" s="572">
        <f t="shared" si="165"/>
        <v>6.6569354106347758</v>
      </c>
      <c r="AV108" s="570">
        <f t="shared" si="165"/>
        <v>6.4605317202708292</v>
      </c>
      <c r="AW108" s="571">
        <f t="shared" si="165"/>
        <v>6.2689108095230193</v>
      </c>
      <c r="AX108" s="705">
        <f t="shared" si="164"/>
        <v>6.8342438590712149</v>
      </c>
      <c r="AY108" s="11"/>
      <c r="AZ108" s="11"/>
      <c r="BA108" s="351"/>
    </row>
    <row r="109" spans="1:53" ht="30">
      <c r="A109" s="9" t="s">
        <v>442</v>
      </c>
      <c r="B109" s="190" t="s">
        <v>319</v>
      </c>
      <c r="C109" s="325" t="s">
        <v>441</v>
      </c>
      <c r="D109" s="571">
        <f t="shared" si="165"/>
        <v>3.1757282132110749</v>
      </c>
      <c r="E109" s="572">
        <f t="shared" si="165"/>
        <v>2.7990351048505451</v>
      </c>
      <c r="F109" s="572">
        <f t="shared" si="165"/>
        <v>2.6635840905723964</v>
      </c>
      <c r="G109" s="572">
        <f t="shared" si="165"/>
        <v>2.8495772337151744</v>
      </c>
      <c r="H109" s="570">
        <f t="shared" si="165"/>
        <v>2.8684528326725145</v>
      </c>
      <c r="I109" s="571">
        <f t="shared" si="165"/>
        <v>3.167130483257738</v>
      </c>
      <c r="J109" s="572">
        <f t="shared" si="165"/>
        <v>2.9094774709960736</v>
      </c>
      <c r="K109" s="572">
        <f t="shared" si="165"/>
        <v>2.8215765226899818</v>
      </c>
      <c r="L109" s="572">
        <f t="shared" si="165"/>
        <v>2.9366853768692596</v>
      </c>
      <c r="M109" s="570">
        <f t="shared" si="165"/>
        <v>2.9577670588995097</v>
      </c>
      <c r="N109" s="571">
        <f t="shared" si="165"/>
        <v>3.0173004077605134</v>
      </c>
      <c r="O109" s="572">
        <f t="shared" si="165"/>
        <v>3.0012250298897989</v>
      </c>
      <c r="P109" s="572">
        <f t="shared" si="165"/>
        <v>2.8925897076545017</v>
      </c>
      <c r="Q109" s="572">
        <f t="shared" si="165"/>
        <v>3.0343180365510394</v>
      </c>
      <c r="R109" s="570">
        <f t="shared" si="165"/>
        <v>2.9857914645780985</v>
      </c>
      <c r="S109" s="571">
        <f t="shared" si="165"/>
        <v>3.0053409449457962</v>
      </c>
      <c r="T109" s="572">
        <f t="shared" si="165"/>
        <v>2.9836049791869863</v>
      </c>
      <c r="U109" s="572">
        <f t="shared" si="165"/>
        <v>2.9030300969964782</v>
      </c>
      <c r="V109" s="572">
        <f t="shared" si="165"/>
        <v>3.0709279023721163</v>
      </c>
      <c r="W109" s="570">
        <f t="shared" si="165"/>
        <v>2.9907686544570975</v>
      </c>
      <c r="X109" s="571">
        <f t="shared" si="165"/>
        <v>3.154503247240366</v>
      </c>
      <c r="Y109" s="572">
        <f t="shared" si="165"/>
        <v>3.178745426334463</v>
      </c>
      <c r="Z109" s="572">
        <f t="shared" si="165"/>
        <v>3.1264227843989709</v>
      </c>
      <c r="AA109" s="572">
        <f t="shared" si="165"/>
        <v>3.2647169219040575</v>
      </c>
      <c r="AB109" s="570">
        <f t="shared" si="165"/>
        <v>3.1815464634083699</v>
      </c>
      <c r="AC109" s="571">
        <f t="shared" si="165"/>
        <v>3.2172813045614741</v>
      </c>
      <c r="AD109" s="572">
        <f t="shared" si="165"/>
        <v>3.2992429078215326</v>
      </c>
      <c r="AE109" s="572">
        <f t="shared" si="165"/>
        <v>3.1503933673405955</v>
      </c>
      <c r="AF109" s="572">
        <f t="shared" si="165"/>
        <v>3.3520521695624645</v>
      </c>
      <c r="AG109" s="570">
        <f t="shared" si="165"/>
        <v>3.2543864399940787</v>
      </c>
      <c r="AH109" s="571">
        <f t="shared" si="165"/>
        <v>3.4045312358349511</v>
      </c>
      <c r="AI109" s="572">
        <f t="shared" si="165"/>
        <v>3.4492584401676756</v>
      </c>
      <c r="AJ109" s="572">
        <f t="shared" si="165"/>
        <v>3.1735709805025341</v>
      </c>
      <c r="AK109" s="572">
        <f t="shared" si="165"/>
        <v>3.2296615127515609</v>
      </c>
      <c r="AL109" s="570">
        <f t="shared" si="165"/>
        <v>3.3123251908018578</v>
      </c>
      <c r="AM109" s="571">
        <f t="shared" si="165"/>
        <v>3.4391203924022515</v>
      </c>
      <c r="AN109" s="572">
        <f t="shared" si="165"/>
        <v>3.2763926062685549</v>
      </c>
      <c r="AO109" s="572">
        <f t="shared" si="165"/>
        <v>2.8162875358844537</v>
      </c>
      <c r="AP109" s="572">
        <f t="shared" si="165"/>
        <v>3.0958635605607059</v>
      </c>
      <c r="AQ109" s="570">
        <f t="shared" si="165"/>
        <v>3.152885980201066</v>
      </c>
      <c r="AR109" s="571">
        <f t="shared" si="165"/>
        <v>3.3223459507341992</v>
      </c>
      <c r="AS109" s="572">
        <f t="shared" si="165"/>
        <v>3.1881622157275391</v>
      </c>
      <c r="AT109" s="572">
        <f t="shared" si="165"/>
        <v>2.7670676321006482</v>
      </c>
      <c r="AU109" s="572">
        <f t="shared" si="165"/>
        <v>3.0415427066007368</v>
      </c>
      <c r="AV109" s="570">
        <f t="shared" si="165"/>
        <v>3.076791220630319</v>
      </c>
      <c r="AW109" s="571">
        <f t="shared" si="165"/>
        <v>3.2147492210261612</v>
      </c>
      <c r="AX109" s="705">
        <f t="shared" si="164"/>
        <v>3.0986770078886785</v>
      </c>
      <c r="AY109" s="11"/>
      <c r="AZ109" s="11"/>
      <c r="BA109" s="351"/>
    </row>
    <row r="110" spans="1:53">
      <c r="A110" s="9" t="s">
        <v>87</v>
      </c>
      <c r="B110" s="189" t="s">
        <v>50</v>
      </c>
      <c r="C110" s="337" t="s">
        <v>110</v>
      </c>
      <c r="D110" s="573">
        <f t="shared" si="165"/>
        <v>5.9280368161276762</v>
      </c>
      <c r="E110" s="574">
        <f t="shared" si="165"/>
        <v>6.0357114567508185</v>
      </c>
      <c r="F110" s="574">
        <f t="shared" si="165"/>
        <v>6.2513109896926764</v>
      </c>
      <c r="G110" s="574">
        <f t="shared" si="165"/>
        <v>6.3835932111719966</v>
      </c>
      <c r="H110" s="575">
        <f t="shared" si="165"/>
        <v>6.1516653132493779</v>
      </c>
      <c r="I110" s="573">
        <f t="shared" si="165"/>
        <v>6.1978372992426918</v>
      </c>
      <c r="J110" s="574">
        <f t="shared" si="165"/>
        <v>6.3710220785068561</v>
      </c>
      <c r="K110" s="574">
        <f t="shared" si="165"/>
        <v>6.276437249834423</v>
      </c>
      <c r="L110" s="574">
        <f t="shared" si="165"/>
        <v>7.0945856134317058</v>
      </c>
      <c r="M110" s="575">
        <f t="shared" si="165"/>
        <v>6.4861092479515046</v>
      </c>
      <c r="N110" s="573">
        <f t="shared" si="165"/>
        <v>7.0017305862128429</v>
      </c>
      <c r="O110" s="574">
        <f t="shared" si="165"/>
        <v>6.9882608655975638</v>
      </c>
      <c r="P110" s="574">
        <f t="shared" si="165"/>
        <v>6.8215758442552943</v>
      </c>
      <c r="Q110" s="574">
        <f t="shared" si="165"/>
        <v>7.0584272485832615</v>
      </c>
      <c r="R110" s="575">
        <f t="shared" si="165"/>
        <v>6.9666841407346229</v>
      </c>
      <c r="S110" s="573">
        <f t="shared" si="165"/>
        <v>7.0756448609488087</v>
      </c>
      <c r="T110" s="574">
        <f t="shared" si="165"/>
        <v>7.2863910543267743</v>
      </c>
      <c r="U110" s="574">
        <f t="shared" si="165"/>
        <v>7.1353060639281471</v>
      </c>
      <c r="V110" s="574">
        <f t="shared" si="165"/>
        <v>7.1289135984055161</v>
      </c>
      <c r="W110" s="575">
        <f t="shared" si="165"/>
        <v>7.1559430490856748</v>
      </c>
      <c r="X110" s="573">
        <f t="shared" si="165"/>
        <v>7.3995998079643259</v>
      </c>
      <c r="Y110" s="574">
        <f t="shared" si="165"/>
        <v>7.436364148175076</v>
      </c>
      <c r="Z110" s="574">
        <f t="shared" si="165"/>
        <v>7.3407354611629287</v>
      </c>
      <c r="AA110" s="574">
        <f t="shared" si="165"/>
        <v>7.2634797881415523</v>
      </c>
      <c r="AB110" s="575">
        <f t="shared" si="165"/>
        <v>7.3589400851722271</v>
      </c>
      <c r="AC110" s="573">
        <f t="shared" ref="AC110:AW110" si="166">AC19/AC$26*100</f>
        <v>6.9817612369270021</v>
      </c>
      <c r="AD110" s="574">
        <f t="shared" si="166"/>
        <v>7.0962596460775265</v>
      </c>
      <c r="AE110" s="574">
        <f t="shared" si="166"/>
        <v>6.843559040412031</v>
      </c>
      <c r="AF110" s="574">
        <f t="shared" si="166"/>
        <v>6.9354727662805011</v>
      </c>
      <c r="AG110" s="575">
        <f t="shared" si="166"/>
        <v>6.9630718609503468</v>
      </c>
      <c r="AH110" s="573">
        <f t="shared" si="166"/>
        <v>6.24124227612187</v>
      </c>
      <c r="AI110" s="574">
        <f t="shared" si="166"/>
        <v>6.3620976134771396</v>
      </c>
      <c r="AJ110" s="574">
        <f t="shared" si="166"/>
        <v>6.1450927705981577</v>
      </c>
      <c r="AK110" s="574">
        <f t="shared" si="166"/>
        <v>6.068349701469673</v>
      </c>
      <c r="AL110" s="575">
        <f t="shared" si="166"/>
        <v>6.2026688336582794</v>
      </c>
      <c r="AM110" s="573">
        <f t="shared" si="166"/>
        <v>7.2912396560614381</v>
      </c>
      <c r="AN110" s="574">
        <f t="shared" si="166"/>
        <v>7.4052526132975309</v>
      </c>
      <c r="AO110" s="574">
        <f t="shared" si="166"/>
        <v>7.1618309159966751</v>
      </c>
      <c r="AP110" s="574">
        <f t="shared" si="166"/>
        <v>7.1084235535131475</v>
      </c>
      <c r="AQ110" s="575">
        <f t="shared" si="166"/>
        <v>7.2399207676991821</v>
      </c>
      <c r="AR110" s="573">
        <f t="shared" si="166"/>
        <v>7.5228526783536847</v>
      </c>
      <c r="AS110" s="574">
        <f t="shared" si="166"/>
        <v>7.9417621332453194</v>
      </c>
      <c r="AT110" s="574">
        <f t="shared" si="166"/>
        <v>7.559938470503651</v>
      </c>
      <c r="AU110" s="574">
        <f t="shared" si="166"/>
        <v>7.5351850974984282</v>
      </c>
      <c r="AV110" s="575">
        <f t="shared" si="166"/>
        <v>7.6384032295875519</v>
      </c>
      <c r="AW110" s="573">
        <f t="shared" si="166"/>
        <v>8.1847023951797979</v>
      </c>
      <c r="AX110" s="707">
        <f t="shared" ref="AX110:AX115" si="167">AX19/AX$26*100</f>
        <v>8.9406637678673491</v>
      </c>
      <c r="AY110" s="339"/>
      <c r="AZ110" s="339"/>
      <c r="BA110" s="352"/>
    </row>
    <row r="111" spans="1:53" ht="17.25">
      <c r="A111" s="9" t="s">
        <v>112</v>
      </c>
      <c r="B111" s="190" t="s">
        <v>53</v>
      </c>
      <c r="C111" s="340" t="s">
        <v>111</v>
      </c>
      <c r="D111" s="576">
        <f t="shared" ref="D111:AW116" si="168">D20/D$26*100</f>
        <v>1.5671993415588357</v>
      </c>
      <c r="E111" s="577">
        <f t="shared" si="168"/>
        <v>1.5747142261078744</v>
      </c>
      <c r="F111" s="577">
        <f t="shared" si="168"/>
        <v>1.5932673736571534</v>
      </c>
      <c r="G111" s="577">
        <f t="shared" si="168"/>
        <v>1.6322041512754344</v>
      </c>
      <c r="H111" s="578">
        <f t="shared" si="168"/>
        <v>1.5919699991784644</v>
      </c>
      <c r="I111" s="576">
        <f t="shared" si="168"/>
        <v>1.595410250561561</v>
      </c>
      <c r="J111" s="577">
        <f t="shared" si="168"/>
        <v>1.6327881031453506</v>
      </c>
      <c r="K111" s="577">
        <f t="shared" si="168"/>
        <v>1.6239437952465279</v>
      </c>
      <c r="L111" s="577">
        <f t="shared" si="168"/>
        <v>1.7573615863621248</v>
      </c>
      <c r="M111" s="578">
        <f t="shared" si="168"/>
        <v>1.6526202967380887</v>
      </c>
      <c r="N111" s="576">
        <f t="shared" si="168"/>
        <v>1.8183124982547598</v>
      </c>
      <c r="O111" s="577">
        <f t="shared" si="168"/>
        <v>1.8262794869861443</v>
      </c>
      <c r="P111" s="577">
        <f t="shared" si="168"/>
        <v>1.7595332868363098</v>
      </c>
      <c r="Q111" s="577">
        <f t="shared" si="168"/>
        <v>1.8108330643362787</v>
      </c>
      <c r="R111" s="578">
        <f t="shared" si="168"/>
        <v>1.8034086041826793</v>
      </c>
      <c r="S111" s="576">
        <f t="shared" si="168"/>
        <v>1.8393323473861638</v>
      </c>
      <c r="T111" s="577">
        <f t="shared" si="168"/>
        <v>1.8948191828398686</v>
      </c>
      <c r="U111" s="577">
        <f t="shared" si="168"/>
        <v>1.7968698397588363</v>
      </c>
      <c r="V111" s="577">
        <f t="shared" si="168"/>
        <v>1.8794386303450292</v>
      </c>
      <c r="W111" s="578">
        <f t="shared" si="168"/>
        <v>1.8523572316638801</v>
      </c>
      <c r="X111" s="576">
        <f t="shared" si="168"/>
        <v>1.8859350601265861</v>
      </c>
      <c r="Y111" s="577">
        <f t="shared" si="168"/>
        <v>1.8837747746236186</v>
      </c>
      <c r="Z111" s="577">
        <f t="shared" si="168"/>
        <v>1.8033955996128768</v>
      </c>
      <c r="AA111" s="577">
        <f t="shared" si="168"/>
        <v>1.7661865494809001</v>
      </c>
      <c r="AB111" s="578">
        <f t="shared" si="168"/>
        <v>1.8338080974972759</v>
      </c>
      <c r="AC111" s="576">
        <f t="shared" si="168"/>
        <v>1.9875571184709186</v>
      </c>
      <c r="AD111" s="577">
        <f t="shared" si="168"/>
        <v>1.9698463507814801</v>
      </c>
      <c r="AE111" s="577">
        <f t="shared" si="168"/>
        <v>1.8570502379873972</v>
      </c>
      <c r="AF111" s="577">
        <f t="shared" si="168"/>
        <v>1.8783022111850705</v>
      </c>
      <c r="AG111" s="578">
        <f t="shared" si="168"/>
        <v>1.9221674658580312</v>
      </c>
      <c r="AH111" s="576">
        <f t="shared" si="168"/>
        <v>2.0333462879558279</v>
      </c>
      <c r="AI111" s="577">
        <f t="shared" si="168"/>
        <v>2.0422139168823019</v>
      </c>
      <c r="AJ111" s="577">
        <f t="shared" si="168"/>
        <v>1.9367783661784852</v>
      </c>
      <c r="AK111" s="577">
        <f t="shared" si="168"/>
        <v>1.9119758754299301</v>
      </c>
      <c r="AL111" s="578">
        <f t="shared" si="168"/>
        <v>1.9801063912447323</v>
      </c>
      <c r="AM111" s="576">
        <f t="shared" si="168"/>
        <v>1.770558106527889</v>
      </c>
      <c r="AN111" s="577">
        <f t="shared" si="168"/>
        <v>1.7688941088466785</v>
      </c>
      <c r="AO111" s="577">
        <f t="shared" si="168"/>
        <v>1.6815067368936021</v>
      </c>
      <c r="AP111" s="577">
        <f t="shared" si="168"/>
        <v>1.6730885854042765</v>
      </c>
      <c r="AQ111" s="578">
        <f t="shared" si="168"/>
        <v>1.7226841285732288</v>
      </c>
      <c r="AR111" s="576">
        <f t="shared" si="168"/>
        <v>1.7048469227985581</v>
      </c>
      <c r="AS111" s="577">
        <f t="shared" si="168"/>
        <v>1.7605796625161836</v>
      </c>
      <c r="AT111" s="577">
        <f t="shared" si="168"/>
        <v>1.6561764291899939</v>
      </c>
      <c r="AU111" s="577">
        <f t="shared" si="168"/>
        <v>1.647984049556787</v>
      </c>
      <c r="AV111" s="578">
        <f t="shared" si="168"/>
        <v>1.6917796872440511</v>
      </c>
      <c r="AW111" s="576">
        <f t="shared" si="168"/>
        <v>1.8034134976024092</v>
      </c>
      <c r="AX111" s="710">
        <f t="shared" si="167"/>
        <v>1.9374028548094602</v>
      </c>
      <c r="AY111" s="342"/>
      <c r="AZ111" s="342"/>
      <c r="BA111" s="353"/>
    </row>
    <row r="112" spans="1:53" ht="17.25">
      <c r="A112" s="9" t="s">
        <v>114</v>
      </c>
      <c r="B112" s="190" t="s">
        <v>55</v>
      </c>
      <c r="C112" s="325" t="s">
        <v>113</v>
      </c>
      <c r="D112" s="571">
        <f t="shared" si="168"/>
        <v>1.367450853732139</v>
      </c>
      <c r="E112" s="572">
        <f t="shared" si="168"/>
        <v>1.3895685127746868</v>
      </c>
      <c r="F112" s="572">
        <f t="shared" si="168"/>
        <v>1.4248419723754755</v>
      </c>
      <c r="G112" s="572">
        <f t="shared" si="168"/>
        <v>1.4686277462081891</v>
      </c>
      <c r="H112" s="570">
        <f t="shared" si="168"/>
        <v>1.4129471590972844</v>
      </c>
      <c r="I112" s="571">
        <f t="shared" si="168"/>
        <v>1.4347358074841041</v>
      </c>
      <c r="J112" s="572">
        <f t="shared" si="168"/>
        <v>1.4805470033999673</v>
      </c>
      <c r="K112" s="572">
        <f t="shared" si="168"/>
        <v>1.4579687527827381</v>
      </c>
      <c r="L112" s="572">
        <f t="shared" si="168"/>
        <v>1.6250258159841331</v>
      </c>
      <c r="M112" s="570">
        <f t="shared" si="168"/>
        <v>1.4998101375109836</v>
      </c>
      <c r="N112" s="571">
        <f t="shared" si="168"/>
        <v>1.6171777676296839</v>
      </c>
      <c r="O112" s="572">
        <f t="shared" si="168"/>
        <v>1.6324006144899907</v>
      </c>
      <c r="P112" s="572">
        <f t="shared" si="168"/>
        <v>1.5970828269491464</v>
      </c>
      <c r="Q112" s="572">
        <f t="shared" si="168"/>
        <v>1.6647159435711225</v>
      </c>
      <c r="R112" s="570">
        <f t="shared" si="168"/>
        <v>1.6277461752738975</v>
      </c>
      <c r="S112" s="571">
        <f t="shared" si="168"/>
        <v>1.6669279672459798</v>
      </c>
      <c r="T112" s="572">
        <f t="shared" si="168"/>
        <v>1.7540053939895173</v>
      </c>
      <c r="U112" s="572">
        <f t="shared" si="168"/>
        <v>1.7359354884971732</v>
      </c>
      <c r="V112" s="572">
        <f t="shared" si="168"/>
        <v>1.7440666756999026</v>
      </c>
      <c r="W112" s="570">
        <f t="shared" si="168"/>
        <v>1.7254101187741158</v>
      </c>
      <c r="X112" s="571">
        <f t="shared" si="168"/>
        <v>1.8504289850986173</v>
      </c>
      <c r="Y112" s="572">
        <f t="shared" si="168"/>
        <v>1.9029267024497796</v>
      </c>
      <c r="Z112" s="572">
        <f t="shared" si="168"/>
        <v>1.900440282786463</v>
      </c>
      <c r="AA112" s="572">
        <f t="shared" si="168"/>
        <v>1.9093556204293876</v>
      </c>
      <c r="AB112" s="570">
        <f t="shared" si="168"/>
        <v>1.8912006930127041</v>
      </c>
      <c r="AC112" s="571">
        <f t="shared" si="168"/>
        <v>2.2058935562540696</v>
      </c>
      <c r="AD112" s="572">
        <f t="shared" si="168"/>
        <v>2.2929738567608626</v>
      </c>
      <c r="AE112" s="572">
        <f t="shared" si="168"/>
        <v>2.2172260053882735</v>
      </c>
      <c r="AF112" s="572">
        <f t="shared" si="168"/>
        <v>2.2062610991700757</v>
      </c>
      <c r="AG112" s="570">
        <f t="shared" si="168"/>
        <v>2.2305162263538927</v>
      </c>
      <c r="AH112" s="571">
        <f t="shared" si="168"/>
        <v>2.2685204014074851</v>
      </c>
      <c r="AI112" s="572">
        <f t="shared" si="168"/>
        <v>2.3819614490745646</v>
      </c>
      <c r="AJ112" s="572">
        <f t="shared" si="168"/>
        <v>2.2903288092456986</v>
      </c>
      <c r="AK112" s="572">
        <f t="shared" si="168"/>
        <v>2.2274066290148773</v>
      </c>
      <c r="AL112" s="570">
        <f t="shared" si="168"/>
        <v>2.291637731530106</v>
      </c>
      <c r="AM112" s="571">
        <f t="shared" si="168"/>
        <v>1.7413503794744882</v>
      </c>
      <c r="AN112" s="572">
        <f t="shared" si="168"/>
        <v>1.8241859460066057</v>
      </c>
      <c r="AO112" s="572">
        <f t="shared" si="168"/>
        <v>1.7385440650938717</v>
      </c>
      <c r="AP112" s="572">
        <f t="shared" si="168"/>
        <v>1.709838123607254</v>
      </c>
      <c r="AQ112" s="570">
        <f t="shared" si="168"/>
        <v>1.7530558648248242</v>
      </c>
      <c r="AR112" s="571">
        <f t="shared" si="168"/>
        <v>2.0079211821359042</v>
      </c>
      <c r="AS112" s="572">
        <f t="shared" si="168"/>
        <v>2.1807630706786818</v>
      </c>
      <c r="AT112" s="572">
        <f t="shared" si="168"/>
        <v>2.0699363547761815</v>
      </c>
      <c r="AU112" s="572">
        <f t="shared" si="168"/>
        <v>2.0411043406328115</v>
      </c>
      <c r="AV112" s="570">
        <f t="shared" si="168"/>
        <v>2.0746081242158563</v>
      </c>
      <c r="AW112" s="571">
        <f t="shared" si="168"/>
        <v>2.1599686569147707</v>
      </c>
      <c r="AX112" s="705">
        <f t="shared" si="167"/>
        <v>2.419499292209498</v>
      </c>
      <c r="AY112" s="11"/>
      <c r="AZ112" s="11"/>
      <c r="BA112" s="351"/>
    </row>
    <row r="113" spans="1:53" ht="30.75" customHeight="1">
      <c r="A113" s="9" t="s">
        <v>117</v>
      </c>
      <c r="B113" s="190" t="s">
        <v>115</v>
      </c>
      <c r="C113" s="325" t="s">
        <v>116</v>
      </c>
      <c r="D113" s="571">
        <f t="shared" si="168"/>
        <v>1.0976620550450027</v>
      </c>
      <c r="E113" s="572">
        <f t="shared" si="168"/>
        <v>1.1141495771667982</v>
      </c>
      <c r="F113" s="572">
        <f t="shared" si="168"/>
        <v>1.142902082078594</v>
      </c>
      <c r="G113" s="572">
        <f t="shared" si="168"/>
        <v>1.1743721293812688</v>
      </c>
      <c r="H113" s="570">
        <f t="shared" si="168"/>
        <v>1.1325325957260151</v>
      </c>
      <c r="I113" s="571">
        <f t="shared" si="168"/>
        <v>1.1339616257988361</v>
      </c>
      <c r="J113" s="572">
        <f t="shared" si="168"/>
        <v>1.1686275416728553</v>
      </c>
      <c r="K113" s="572">
        <f t="shared" si="168"/>
        <v>1.1597834987344773</v>
      </c>
      <c r="L113" s="572">
        <f t="shared" si="168"/>
        <v>1.3185540828677142</v>
      </c>
      <c r="M113" s="570">
        <f t="shared" si="168"/>
        <v>1.1955071480066366</v>
      </c>
      <c r="N113" s="571">
        <f t="shared" si="168"/>
        <v>1.2735534468888701</v>
      </c>
      <c r="O113" s="572">
        <f t="shared" si="168"/>
        <v>1.2829716337381247</v>
      </c>
      <c r="P113" s="572">
        <f t="shared" si="168"/>
        <v>1.2672329810685192</v>
      </c>
      <c r="Q113" s="572">
        <f t="shared" si="168"/>
        <v>1.3123486379340368</v>
      </c>
      <c r="R113" s="570">
        <f t="shared" si="168"/>
        <v>1.2840069936099285</v>
      </c>
      <c r="S113" s="571">
        <f t="shared" si="168"/>
        <v>1.321334928784258</v>
      </c>
      <c r="T113" s="572">
        <f t="shared" si="168"/>
        <v>1.3610223793221459</v>
      </c>
      <c r="U113" s="572">
        <f t="shared" si="168"/>
        <v>1.3396889482181873</v>
      </c>
      <c r="V113" s="572">
        <f t="shared" si="168"/>
        <v>1.3363448890528926</v>
      </c>
      <c r="W113" s="570">
        <f t="shared" si="168"/>
        <v>1.3395317115829293</v>
      </c>
      <c r="X113" s="571">
        <f t="shared" si="168"/>
        <v>1.3308111762501407</v>
      </c>
      <c r="Y113" s="572">
        <f t="shared" si="168"/>
        <v>1.343849027777503</v>
      </c>
      <c r="Z113" s="572">
        <f t="shared" si="168"/>
        <v>1.3454571738303389</v>
      </c>
      <c r="AA113" s="572">
        <f t="shared" si="168"/>
        <v>1.3406219239674959</v>
      </c>
      <c r="AB113" s="570">
        <f t="shared" si="168"/>
        <v>1.3402692103476308</v>
      </c>
      <c r="AC113" s="571">
        <f t="shared" si="168"/>
        <v>1.3244696462522143</v>
      </c>
      <c r="AD113" s="572">
        <f t="shared" si="168"/>
        <v>1.3592031072955228</v>
      </c>
      <c r="AE113" s="572">
        <f t="shared" si="168"/>
        <v>1.328843841187104</v>
      </c>
      <c r="AF113" s="572">
        <f t="shared" si="168"/>
        <v>1.335660680490496</v>
      </c>
      <c r="AG113" s="570">
        <f t="shared" si="168"/>
        <v>1.337033146929449</v>
      </c>
      <c r="AH113" s="571">
        <f t="shared" si="168"/>
        <v>1.4036237571813155</v>
      </c>
      <c r="AI113" s="572">
        <f t="shared" si="168"/>
        <v>1.4194803892153278</v>
      </c>
      <c r="AJ113" s="572">
        <f t="shared" si="168"/>
        <v>1.3727125830681091</v>
      </c>
      <c r="AK113" s="572">
        <f t="shared" si="168"/>
        <v>1.3475001482571949</v>
      </c>
      <c r="AL113" s="570">
        <f t="shared" si="168"/>
        <v>1.385407575616834</v>
      </c>
      <c r="AM113" s="571">
        <f t="shared" si="168"/>
        <v>1.2436360213110127</v>
      </c>
      <c r="AN113" s="572">
        <f t="shared" si="168"/>
        <v>1.2683938959501762</v>
      </c>
      <c r="AO113" s="572">
        <f t="shared" si="168"/>
        <v>1.2271258120726283</v>
      </c>
      <c r="AP113" s="572">
        <f t="shared" si="168"/>
        <v>1.2194861227846325</v>
      </c>
      <c r="AQ113" s="570">
        <f t="shared" si="168"/>
        <v>1.2393958354187831</v>
      </c>
      <c r="AR113" s="571">
        <f t="shared" si="168"/>
        <v>1.2677457734911659</v>
      </c>
      <c r="AS113" s="572">
        <f t="shared" si="168"/>
        <v>1.3373354460555744</v>
      </c>
      <c r="AT113" s="572">
        <f t="shared" si="168"/>
        <v>1.2817503428416956</v>
      </c>
      <c r="AU113" s="572">
        <f t="shared" si="168"/>
        <v>1.2779759110765674</v>
      </c>
      <c r="AV113" s="570">
        <f t="shared" si="168"/>
        <v>1.2910071069283455</v>
      </c>
      <c r="AW113" s="571">
        <f t="shared" si="168"/>
        <v>1.3469674405865208</v>
      </c>
      <c r="AX113" s="705">
        <f t="shared" si="167"/>
        <v>1.2467477108068514</v>
      </c>
      <c r="AY113" s="11"/>
      <c r="AZ113" s="11"/>
      <c r="BA113" s="351"/>
    </row>
    <row r="114" spans="1:53" ht="45">
      <c r="A114" s="9" t="s">
        <v>60</v>
      </c>
      <c r="B114" s="190" t="s">
        <v>58</v>
      </c>
      <c r="C114" s="325" t="s">
        <v>59</v>
      </c>
      <c r="D114" s="571">
        <f t="shared" si="168"/>
        <v>0.51494899826580687</v>
      </c>
      <c r="E114" s="572">
        <f t="shared" si="168"/>
        <v>0.49652835405953999</v>
      </c>
      <c r="F114" s="572">
        <f t="shared" si="168"/>
        <v>0.46031274605103895</v>
      </c>
      <c r="G114" s="572">
        <f t="shared" si="168"/>
        <v>0.50543661192165379</v>
      </c>
      <c r="H114" s="570">
        <f t="shared" si="168"/>
        <v>0.49387591792251562</v>
      </c>
      <c r="I114" s="571">
        <f t="shared" si="168"/>
        <v>0.50768182019953734</v>
      </c>
      <c r="J114" s="572">
        <f t="shared" si="168"/>
        <v>0.50562227133477167</v>
      </c>
      <c r="K114" s="572">
        <f t="shared" si="168"/>
        <v>0.48321942199147311</v>
      </c>
      <c r="L114" s="572">
        <f t="shared" si="168"/>
        <v>0.50363788237452334</v>
      </c>
      <c r="M114" s="570">
        <f t="shared" si="168"/>
        <v>0.4999435844617538</v>
      </c>
      <c r="N114" s="571">
        <f t="shared" si="168"/>
        <v>0.5228431376015289</v>
      </c>
      <c r="O114" s="572">
        <f t="shared" si="168"/>
        <v>0.52585406080726604</v>
      </c>
      <c r="P114" s="572">
        <f t="shared" si="168"/>
        <v>0.50231453109529134</v>
      </c>
      <c r="Q114" s="572">
        <f t="shared" si="168"/>
        <v>0.53919479151865957</v>
      </c>
      <c r="R114" s="570">
        <f t="shared" si="168"/>
        <v>0.52245545475189981</v>
      </c>
      <c r="S114" s="571">
        <f t="shared" si="168"/>
        <v>0.5419616733835585</v>
      </c>
      <c r="T114" s="572">
        <f t="shared" si="168"/>
        <v>0.55274294774796062</v>
      </c>
      <c r="U114" s="572">
        <f t="shared" si="168"/>
        <v>0.52005023070542933</v>
      </c>
      <c r="V114" s="572">
        <f t="shared" si="168"/>
        <v>0.55244905466431493</v>
      </c>
      <c r="W114" s="570">
        <f t="shared" si="168"/>
        <v>0.54171224303705201</v>
      </c>
      <c r="X114" s="571">
        <f t="shared" si="168"/>
        <v>0.57855355978533973</v>
      </c>
      <c r="Y114" s="572">
        <f t="shared" si="168"/>
        <v>0.56344840638075677</v>
      </c>
      <c r="Z114" s="572">
        <f t="shared" si="168"/>
        <v>0.54157606231426458</v>
      </c>
      <c r="AA114" s="572">
        <f t="shared" si="168"/>
        <v>0.57060572574264157</v>
      </c>
      <c r="AB114" s="570">
        <f t="shared" si="168"/>
        <v>0.56338477484257898</v>
      </c>
      <c r="AC114" s="571">
        <f t="shared" si="168"/>
        <v>0.60751109285574101</v>
      </c>
      <c r="AD114" s="572">
        <f t="shared" si="168"/>
        <v>0.58843484910505994</v>
      </c>
      <c r="AE114" s="572">
        <f t="shared" si="168"/>
        <v>0.56078716050478683</v>
      </c>
      <c r="AF114" s="572">
        <f t="shared" si="168"/>
        <v>0.60472469799246997</v>
      </c>
      <c r="AG114" s="570">
        <f t="shared" si="168"/>
        <v>0.59008185242113853</v>
      </c>
      <c r="AH114" s="571">
        <f t="shared" si="168"/>
        <v>0.64806422657427187</v>
      </c>
      <c r="AI114" s="572">
        <f t="shared" si="168"/>
        <v>0.62425328735483865</v>
      </c>
      <c r="AJ114" s="572">
        <f t="shared" si="168"/>
        <v>0.59503727922107952</v>
      </c>
      <c r="AK114" s="572">
        <f t="shared" si="168"/>
        <v>0.61954716406634969</v>
      </c>
      <c r="AL114" s="570">
        <f t="shared" si="168"/>
        <v>0.62143523757921459</v>
      </c>
      <c r="AM114" s="571">
        <f t="shared" si="168"/>
        <v>0.64905927408670971</v>
      </c>
      <c r="AN114" s="572">
        <f t="shared" si="168"/>
        <v>0.63344769018359781</v>
      </c>
      <c r="AO114" s="572">
        <f t="shared" si="168"/>
        <v>0.59310206437603807</v>
      </c>
      <c r="AP114" s="572">
        <f t="shared" si="168"/>
        <v>0.62647728391818192</v>
      </c>
      <c r="AQ114" s="570">
        <f t="shared" si="168"/>
        <v>0.62519283887589794</v>
      </c>
      <c r="AR114" s="571">
        <f t="shared" si="168"/>
        <v>0.65998289266411136</v>
      </c>
      <c r="AS114" s="572">
        <f t="shared" si="168"/>
        <v>0.64053569171937186</v>
      </c>
      <c r="AT114" s="572">
        <f t="shared" si="168"/>
        <v>0.60103755531593828</v>
      </c>
      <c r="AU114" s="572">
        <f t="shared" si="168"/>
        <v>0.62799367110713766</v>
      </c>
      <c r="AV114" s="570">
        <f t="shared" si="168"/>
        <v>0.63208710074192653</v>
      </c>
      <c r="AW114" s="571">
        <f t="shared" si="168"/>
        <v>0.66431683277399312</v>
      </c>
      <c r="AX114" s="705">
        <f t="shared" si="167"/>
        <v>0.60460015647865861</v>
      </c>
      <c r="AY114" s="11"/>
      <c r="AZ114" s="11"/>
      <c r="BA114" s="351"/>
    </row>
    <row r="115" spans="1:53">
      <c r="A115" s="9" t="s">
        <v>62</v>
      </c>
      <c r="B115" s="191" t="s">
        <v>118</v>
      </c>
      <c r="C115" s="325" t="s">
        <v>61</v>
      </c>
      <c r="D115" s="579">
        <f t="shared" si="168"/>
        <v>-2.1255821532842565</v>
      </c>
      <c r="E115" s="580">
        <f t="shared" si="168"/>
        <v>-2.3669486187034727</v>
      </c>
      <c r="F115" s="580">
        <f t="shared" si="168"/>
        <v>-2.3290913465026182</v>
      </c>
      <c r="G115" s="580">
        <f t="shared" si="168"/>
        <v>-2.5928976477951333</v>
      </c>
      <c r="H115" s="570">
        <f t="shared" si="168"/>
        <v>-2.3544858421106891</v>
      </c>
      <c r="I115" s="579">
        <f t="shared" si="168"/>
        <v>-2.3054452488761106</v>
      </c>
      <c r="J115" s="580">
        <f t="shared" si="168"/>
        <v>-2.5663225711121735</v>
      </c>
      <c r="K115" s="580">
        <f t="shared" si="168"/>
        <v>-2.3892649391996219</v>
      </c>
      <c r="L115" s="580">
        <f t="shared" si="168"/>
        <v>-2.4611391503043571</v>
      </c>
      <c r="M115" s="570">
        <f t="shared" si="168"/>
        <v>-2.4303363927839805</v>
      </c>
      <c r="N115" s="579">
        <f t="shared" si="168"/>
        <v>-2.8253116491443251</v>
      </c>
      <c r="O115" s="580">
        <f t="shared" si="168"/>
        <v>-3.0923111462055695</v>
      </c>
      <c r="P115" s="580">
        <f t="shared" si="168"/>
        <v>-2.6495560382439889</v>
      </c>
      <c r="Q115" s="580">
        <f t="shared" si="168"/>
        <v>-2.679649841574995</v>
      </c>
      <c r="R115" s="570">
        <f t="shared" si="168"/>
        <v>-2.8098455182979527</v>
      </c>
      <c r="S115" s="579">
        <f t="shared" si="168"/>
        <v>-3.0135150169968368</v>
      </c>
      <c r="T115" s="580">
        <f t="shared" si="168"/>
        <v>-3.1464991995185718</v>
      </c>
      <c r="U115" s="580">
        <f t="shared" si="168"/>
        <v>-3.086719680985111</v>
      </c>
      <c r="V115" s="580">
        <f t="shared" si="168"/>
        <v>-3.1520382632483637</v>
      </c>
      <c r="W115" s="570">
        <f t="shared" si="168"/>
        <v>-3.0999402587048626</v>
      </c>
      <c r="X115" s="579">
        <f t="shared" si="168"/>
        <v>-3.2111573025259195</v>
      </c>
      <c r="Y115" s="580">
        <f t="shared" si="168"/>
        <v>-3.2479215270380659</v>
      </c>
      <c r="Z115" s="580">
        <f t="shared" si="168"/>
        <v>-3.1756360502213088</v>
      </c>
      <c r="AA115" s="580">
        <f t="shared" si="168"/>
        <v>-3.2278822362375137</v>
      </c>
      <c r="AB115" s="570">
        <f t="shared" si="168"/>
        <v>-3.2155074340507426</v>
      </c>
      <c r="AC115" s="579">
        <f t="shared" si="168"/>
        <v>-3.3570762268712784</v>
      </c>
      <c r="AD115" s="580">
        <f t="shared" si="168"/>
        <v>-3.4323378129797799</v>
      </c>
      <c r="AE115" s="580">
        <f t="shared" si="168"/>
        <v>-3.2785472008779659</v>
      </c>
      <c r="AF115" s="580">
        <f t="shared" si="168"/>
        <v>-3.4643266284466319</v>
      </c>
      <c r="AG115" s="570">
        <f t="shared" si="168"/>
        <v>-3.382603513357592</v>
      </c>
      <c r="AH115" s="579">
        <f t="shared" si="168"/>
        <v>-3.8412412885736229</v>
      </c>
      <c r="AI115" s="580">
        <f t="shared" si="168"/>
        <v>-3.8992180326881702</v>
      </c>
      <c r="AJ115" s="580">
        <f t="shared" si="168"/>
        <v>-3.8527509420322499</v>
      </c>
      <c r="AK115" s="580">
        <f t="shared" si="168"/>
        <v>-3.9380992908539256</v>
      </c>
      <c r="AL115" s="570">
        <f t="shared" si="168"/>
        <v>-3.8830940570130297</v>
      </c>
      <c r="AM115" s="579">
        <f t="shared" si="168"/>
        <v>-4.0569160104224578</v>
      </c>
      <c r="AN115" s="580">
        <f t="shared" si="168"/>
        <v>-3.98284167045672</v>
      </c>
      <c r="AO115" s="580">
        <f t="shared" si="168"/>
        <v>-3.9234998426084822</v>
      </c>
      <c r="AP115" s="580">
        <f t="shared" si="168"/>
        <v>-3.9584540762144127</v>
      </c>
      <c r="AQ115" s="570">
        <f t="shared" si="168"/>
        <v>-3.9796142248643243</v>
      </c>
      <c r="AR115" s="579">
        <f t="shared" si="168"/>
        <v>-4.1388542324114752</v>
      </c>
      <c r="AS115" s="580">
        <f t="shared" si="168"/>
        <v>-4.1230796375081642</v>
      </c>
      <c r="AT115" s="580">
        <f t="shared" si="168"/>
        <v>-4.0501594902758677</v>
      </c>
      <c r="AU115" s="580">
        <f t="shared" si="168"/>
        <v>-4.2392979299246116</v>
      </c>
      <c r="AV115" s="570">
        <f t="shared" si="168"/>
        <v>-4.137673584037131</v>
      </c>
      <c r="AW115" s="579">
        <f t="shared" si="168"/>
        <v>-4.5939979302254592</v>
      </c>
      <c r="AX115" s="580">
        <f t="shared" si="167"/>
        <v>-4.9744582613075332</v>
      </c>
      <c r="AY115" s="13"/>
      <c r="AZ115" s="13"/>
      <c r="BA115" s="351"/>
    </row>
    <row r="116" spans="1:53">
      <c r="A116" s="14" t="s">
        <v>64</v>
      </c>
      <c r="B116" s="192" t="s">
        <v>119</v>
      </c>
      <c r="C116" s="202" t="s">
        <v>63</v>
      </c>
      <c r="D116" s="581">
        <f t="shared" si="168"/>
        <v>0.50544582209459799</v>
      </c>
      <c r="E116" s="582">
        <f t="shared" si="168"/>
        <v>0.54034113324724975</v>
      </c>
      <c r="F116" s="582">
        <f t="shared" si="168"/>
        <v>0.53771230776592782</v>
      </c>
      <c r="G116" s="582">
        <f t="shared" si="168"/>
        <v>0.59939681278005896</v>
      </c>
      <c r="H116" s="570">
        <f t="shared" si="168"/>
        <v>0.54583552960290771</v>
      </c>
      <c r="I116" s="581">
        <f t="shared" si="168"/>
        <v>0.59154009785641093</v>
      </c>
      <c r="J116" s="582">
        <f t="shared" si="168"/>
        <v>0.62180038264065207</v>
      </c>
      <c r="K116" s="582">
        <f t="shared" si="168"/>
        <v>0.62368989162427591</v>
      </c>
      <c r="L116" s="582">
        <f t="shared" si="168"/>
        <v>0.66301578339688416</v>
      </c>
      <c r="M116" s="570">
        <f t="shared" si="168"/>
        <v>0.62515611260290604</v>
      </c>
      <c r="N116" s="581">
        <f t="shared" si="168"/>
        <v>0.58175082877754714</v>
      </c>
      <c r="O116" s="582">
        <f t="shared" si="168"/>
        <v>0.60693390245313694</v>
      </c>
      <c r="P116" s="582">
        <f t="shared" si="168"/>
        <v>0.59917027170280213</v>
      </c>
      <c r="Q116" s="582">
        <f t="shared" si="168"/>
        <v>0.57987633255987792</v>
      </c>
      <c r="R116" s="570">
        <f t="shared" si="168"/>
        <v>0.5919426272204491</v>
      </c>
      <c r="S116" s="581">
        <f t="shared" si="168"/>
        <v>0.44801091983989938</v>
      </c>
      <c r="T116" s="582">
        <f t="shared" si="168"/>
        <v>0.4047368072278244</v>
      </c>
      <c r="U116" s="582">
        <f t="shared" si="168"/>
        <v>0.36927541371673683</v>
      </c>
      <c r="V116" s="582">
        <f t="shared" si="168"/>
        <v>0.3975800249330777</v>
      </c>
      <c r="W116" s="570">
        <f t="shared" si="168"/>
        <v>0.40458712514418582</v>
      </c>
      <c r="X116" s="581">
        <f t="shared" si="168"/>
        <v>0.32127036366101314</v>
      </c>
      <c r="Y116" s="582">
        <f t="shared" si="168"/>
        <v>0.30825649990508935</v>
      </c>
      <c r="Z116" s="582">
        <f t="shared" si="168"/>
        <v>0.27686859513725665</v>
      </c>
      <c r="AA116" s="582">
        <f t="shared" si="168"/>
        <v>0.28232065343292401</v>
      </c>
      <c r="AB116" s="570">
        <f t="shared" si="168"/>
        <v>0.29680633478763507</v>
      </c>
      <c r="AC116" s="581">
        <f t="shared" ref="AC116:AW116" si="169">AC25/AC$26*100</f>
        <v>0.21792911792649453</v>
      </c>
      <c r="AD116" s="582">
        <f t="shared" si="169"/>
        <v>0.19086364026825284</v>
      </c>
      <c r="AE116" s="582">
        <f t="shared" si="169"/>
        <v>0.15639978185097159</v>
      </c>
      <c r="AF116" s="582">
        <f t="shared" si="169"/>
        <v>0.15214894082697192</v>
      </c>
      <c r="AG116" s="570">
        <f t="shared" si="169"/>
        <v>0.17886150443561985</v>
      </c>
      <c r="AH116" s="581">
        <f t="shared" si="169"/>
        <v>0.15313767210074139</v>
      </c>
      <c r="AI116" s="582">
        <f t="shared" si="169"/>
        <v>0.12544068435929323</v>
      </c>
      <c r="AJ116" s="582">
        <f t="shared" si="169"/>
        <v>0.10583151797528667</v>
      </c>
      <c r="AK116" s="582">
        <f t="shared" si="169"/>
        <v>0.13492767258566801</v>
      </c>
      <c r="AL116" s="570">
        <f t="shared" si="169"/>
        <v>0.12962479907251068</v>
      </c>
      <c r="AM116" s="581">
        <f t="shared" si="169"/>
        <v>0.30940924354217719</v>
      </c>
      <c r="AN116" s="582">
        <f t="shared" si="169"/>
        <v>0.28968696875279637</v>
      </c>
      <c r="AO116" s="582">
        <f t="shared" si="169"/>
        <v>0.2805742690912672</v>
      </c>
      <c r="AP116" s="582">
        <f t="shared" si="169"/>
        <v>0.27089420244309881</v>
      </c>
      <c r="AQ116" s="570">
        <f t="shared" si="169"/>
        <v>0.28741632342764289</v>
      </c>
      <c r="AR116" s="581">
        <f t="shared" si="169"/>
        <v>0.57956430185230545</v>
      </c>
      <c r="AS116" s="582">
        <f t="shared" si="169"/>
        <v>0.53939514484678375</v>
      </c>
      <c r="AT116" s="582">
        <f t="shared" si="169"/>
        <v>0.47209375758982924</v>
      </c>
      <c r="AU116" s="582">
        <f t="shared" si="169"/>
        <v>0.48730035932265969</v>
      </c>
      <c r="AV116" s="570">
        <f t="shared" si="169"/>
        <v>0.51898417706090849</v>
      </c>
      <c r="AW116" s="581">
        <f t="shared" si="169"/>
        <v>0.50546011042236128</v>
      </c>
      <c r="AX116" s="713">
        <f t="shared" ref="AX116" si="170">AX25/AX$26*100</f>
        <v>0.52057507720130913</v>
      </c>
      <c r="AY116" s="16"/>
      <c r="AZ116" s="16"/>
      <c r="BA116" s="351"/>
    </row>
    <row r="117" spans="1:53" ht="15.75" thickBot="1">
      <c r="A117" s="17" t="s">
        <v>66</v>
      </c>
      <c r="B117" s="193"/>
      <c r="C117" s="326" t="s">
        <v>65</v>
      </c>
      <c r="D117" s="583">
        <f t="shared" ref="D117:AW117" si="171">D26/D$26*100</f>
        <v>100</v>
      </c>
      <c r="E117" s="584">
        <f t="shared" si="171"/>
        <v>100</v>
      </c>
      <c r="F117" s="584">
        <f t="shared" si="171"/>
        <v>100</v>
      </c>
      <c r="G117" s="584">
        <f t="shared" si="171"/>
        <v>100</v>
      </c>
      <c r="H117" s="585">
        <f t="shared" si="171"/>
        <v>100</v>
      </c>
      <c r="I117" s="583">
        <f t="shared" si="171"/>
        <v>100</v>
      </c>
      <c r="J117" s="584">
        <f t="shared" si="171"/>
        <v>100</v>
      </c>
      <c r="K117" s="584">
        <f t="shared" si="171"/>
        <v>100</v>
      </c>
      <c r="L117" s="584">
        <f t="shared" si="171"/>
        <v>100</v>
      </c>
      <c r="M117" s="585">
        <f t="shared" si="171"/>
        <v>100</v>
      </c>
      <c r="N117" s="583">
        <f t="shared" si="171"/>
        <v>100</v>
      </c>
      <c r="O117" s="584">
        <f t="shared" si="171"/>
        <v>100</v>
      </c>
      <c r="P117" s="584">
        <f t="shared" si="171"/>
        <v>100</v>
      </c>
      <c r="Q117" s="584">
        <f t="shared" si="171"/>
        <v>100</v>
      </c>
      <c r="R117" s="585">
        <f t="shared" si="171"/>
        <v>100</v>
      </c>
      <c r="S117" s="583">
        <f t="shared" si="171"/>
        <v>100</v>
      </c>
      <c r="T117" s="584">
        <f t="shared" si="171"/>
        <v>100</v>
      </c>
      <c r="U117" s="584">
        <f t="shared" si="171"/>
        <v>100</v>
      </c>
      <c r="V117" s="584">
        <f t="shared" si="171"/>
        <v>100</v>
      </c>
      <c r="W117" s="585">
        <f t="shared" si="171"/>
        <v>100</v>
      </c>
      <c r="X117" s="583">
        <f t="shared" si="171"/>
        <v>100</v>
      </c>
      <c r="Y117" s="584">
        <f t="shared" si="171"/>
        <v>100</v>
      </c>
      <c r="Z117" s="584">
        <f t="shared" si="171"/>
        <v>100</v>
      </c>
      <c r="AA117" s="584">
        <f t="shared" si="171"/>
        <v>100</v>
      </c>
      <c r="AB117" s="585">
        <f t="shared" si="171"/>
        <v>100</v>
      </c>
      <c r="AC117" s="583">
        <f t="shared" si="171"/>
        <v>100</v>
      </c>
      <c r="AD117" s="584">
        <f t="shared" si="171"/>
        <v>100</v>
      </c>
      <c r="AE117" s="584">
        <f t="shared" si="171"/>
        <v>100</v>
      </c>
      <c r="AF117" s="584">
        <f t="shared" si="171"/>
        <v>100</v>
      </c>
      <c r="AG117" s="585">
        <f t="shared" si="171"/>
        <v>100</v>
      </c>
      <c r="AH117" s="583">
        <f t="shared" si="171"/>
        <v>100</v>
      </c>
      <c r="AI117" s="584">
        <f t="shared" si="171"/>
        <v>100</v>
      </c>
      <c r="AJ117" s="584">
        <f t="shared" si="171"/>
        <v>100</v>
      </c>
      <c r="AK117" s="584">
        <f t="shared" si="171"/>
        <v>100</v>
      </c>
      <c r="AL117" s="585">
        <f t="shared" si="171"/>
        <v>100</v>
      </c>
      <c r="AM117" s="583">
        <f t="shared" si="171"/>
        <v>100</v>
      </c>
      <c r="AN117" s="584">
        <f t="shared" si="171"/>
        <v>100</v>
      </c>
      <c r="AO117" s="584">
        <f t="shared" si="171"/>
        <v>100</v>
      </c>
      <c r="AP117" s="584">
        <f t="shared" si="171"/>
        <v>100</v>
      </c>
      <c r="AQ117" s="585">
        <f t="shared" si="171"/>
        <v>100</v>
      </c>
      <c r="AR117" s="583">
        <f t="shared" si="171"/>
        <v>100</v>
      </c>
      <c r="AS117" s="584">
        <f t="shared" si="171"/>
        <v>100</v>
      </c>
      <c r="AT117" s="584">
        <f t="shared" si="171"/>
        <v>100</v>
      </c>
      <c r="AU117" s="584">
        <f t="shared" si="171"/>
        <v>100</v>
      </c>
      <c r="AV117" s="585">
        <f t="shared" si="171"/>
        <v>100</v>
      </c>
      <c r="AW117" s="583">
        <f t="shared" si="171"/>
        <v>100</v>
      </c>
      <c r="AX117" s="715">
        <f t="shared" ref="AX117" si="172">AX26/AX$26*100</f>
        <v>100</v>
      </c>
      <c r="AY117" s="19"/>
      <c r="AZ117" s="19"/>
      <c r="BA117" s="354"/>
    </row>
    <row r="118" spans="1:53" ht="15.75" thickBot="1">
      <c r="A118" s="318"/>
      <c r="B118" s="194"/>
      <c r="C118" s="20"/>
      <c r="D118" s="586"/>
      <c r="E118" s="586"/>
      <c r="F118" s="586"/>
      <c r="G118" s="586"/>
      <c r="H118" s="587"/>
      <c r="I118" s="586"/>
      <c r="J118" s="586"/>
      <c r="K118" s="586"/>
      <c r="L118" s="586"/>
      <c r="M118" s="587"/>
      <c r="N118" s="586"/>
      <c r="O118" s="586"/>
      <c r="P118" s="586"/>
      <c r="Q118" s="586"/>
      <c r="R118" s="587"/>
      <c r="S118" s="586"/>
      <c r="T118" s="586"/>
      <c r="U118" s="586"/>
      <c r="V118" s="586"/>
      <c r="W118" s="587"/>
      <c r="X118" s="586"/>
      <c r="Y118" s="586"/>
      <c r="Z118" s="586"/>
      <c r="AA118" s="586"/>
      <c r="AB118" s="587"/>
      <c r="AC118" s="586"/>
      <c r="AD118" s="586"/>
      <c r="AE118" s="586"/>
      <c r="AF118" s="586"/>
      <c r="AG118" s="587"/>
      <c r="AH118" s="586"/>
      <c r="AI118" s="586"/>
      <c r="AJ118" s="586"/>
      <c r="AK118" s="586"/>
      <c r="AL118" s="587"/>
      <c r="AM118" s="586"/>
      <c r="AN118" s="586"/>
      <c r="AO118" s="586"/>
      <c r="AP118" s="586"/>
      <c r="AQ118" s="587"/>
      <c r="AR118" s="586"/>
      <c r="AS118" s="586"/>
      <c r="AT118" s="586"/>
      <c r="AU118" s="586"/>
      <c r="AV118" s="587"/>
      <c r="AW118" s="586"/>
      <c r="AX118" s="724"/>
      <c r="AY118" s="331"/>
      <c r="AZ118" s="331"/>
      <c r="BA118" s="332"/>
    </row>
    <row r="119" spans="1:53">
      <c r="A119" s="319" t="s">
        <v>14</v>
      </c>
      <c r="B119" s="195"/>
      <c r="C119" s="327" t="s">
        <v>13</v>
      </c>
      <c r="D119" s="588">
        <f t="shared" ref="D119:AW120" si="173">D28/D$26*100</f>
        <v>50.93488146664663</v>
      </c>
      <c r="E119" s="589">
        <f t="shared" si="173"/>
        <v>51.417501478036996</v>
      </c>
      <c r="F119" s="589">
        <f t="shared" si="173"/>
        <v>50.803895273873465</v>
      </c>
      <c r="G119" s="589">
        <f t="shared" si="173"/>
        <v>49.937662766874517</v>
      </c>
      <c r="H119" s="590">
        <f t="shared" si="173"/>
        <v>50.773313185329464</v>
      </c>
      <c r="I119" s="588">
        <f t="shared" si="173"/>
        <v>50.523760890203839</v>
      </c>
      <c r="J119" s="589">
        <f t="shared" si="173"/>
        <v>49.952016390357407</v>
      </c>
      <c r="K119" s="589">
        <f t="shared" si="173"/>
        <v>48.67338431158128</v>
      </c>
      <c r="L119" s="589">
        <f t="shared" si="173"/>
        <v>47.06023514259698</v>
      </c>
      <c r="M119" s="590">
        <f t="shared" si="173"/>
        <v>49.041542681613201</v>
      </c>
      <c r="N119" s="588">
        <f t="shared" si="173"/>
        <v>48.213167965284526</v>
      </c>
      <c r="O119" s="589">
        <f t="shared" si="173"/>
        <v>47.109543936322183</v>
      </c>
      <c r="P119" s="589">
        <f t="shared" si="173"/>
        <v>46.336600651161284</v>
      </c>
      <c r="Q119" s="589">
        <f t="shared" si="173"/>
        <v>44.163173540641957</v>
      </c>
      <c r="R119" s="590">
        <f t="shared" si="173"/>
        <v>46.445151225219945</v>
      </c>
      <c r="S119" s="588">
        <f t="shared" si="173"/>
        <v>45.334190112968251</v>
      </c>
      <c r="T119" s="589">
        <f t="shared" si="173"/>
        <v>44.371235822827011</v>
      </c>
      <c r="U119" s="589">
        <f t="shared" si="173"/>
        <v>43.413694701933181</v>
      </c>
      <c r="V119" s="589">
        <f t="shared" si="173"/>
        <v>42.121439507919959</v>
      </c>
      <c r="W119" s="590">
        <f t="shared" si="173"/>
        <v>43.792467734628403</v>
      </c>
      <c r="X119" s="588">
        <f t="shared" si="173"/>
        <v>42.709051423117181</v>
      </c>
      <c r="Y119" s="589">
        <f t="shared" si="173"/>
        <v>42.357157463657614</v>
      </c>
      <c r="Z119" s="589">
        <f t="shared" si="173"/>
        <v>40.893796911763566</v>
      </c>
      <c r="AA119" s="589">
        <f t="shared" si="173"/>
        <v>40.048599876577221</v>
      </c>
      <c r="AB119" s="590">
        <f t="shared" si="173"/>
        <v>41.480421491239092</v>
      </c>
      <c r="AC119" s="588">
        <f t="shared" si="173"/>
        <v>40.478332447860325</v>
      </c>
      <c r="AD119" s="589">
        <f t="shared" si="173"/>
        <v>40.683868137857246</v>
      </c>
      <c r="AE119" s="589">
        <f t="shared" si="173"/>
        <v>40.244318811651794</v>
      </c>
      <c r="AF119" s="589">
        <f t="shared" si="173"/>
        <v>38.24127666561759</v>
      </c>
      <c r="AG119" s="590">
        <f t="shared" si="173"/>
        <v>39.906261499111331</v>
      </c>
      <c r="AH119" s="588">
        <f t="shared" si="173"/>
        <v>39.641054911099779</v>
      </c>
      <c r="AI119" s="589">
        <f t="shared" si="173"/>
        <v>40.467235902982765</v>
      </c>
      <c r="AJ119" s="589">
        <f t="shared" si="173"/>
        <v>39.697503444450916</v>
      </c>
      <c r="AK119" s="589">
        <f t="shared" si="173"/>
        <v>38.60266711647278</v>
      </c>
      <c r="AL119" s="590">
        <f t="shared" si="173"/>
        <v>39.595605572426635</v>
      </c>
      <c r="AM119" s="588">
        <f t="shared" si="173"/>
        <v>39.097748367047934</v>
      </c>
      <c r="AN119" s="589">
        <f t="shared" si="173"/>
        <v>39.264071725884833</v>
      </c>
      <c r="AO119" s="589">
        <f t="shared" si="173"/>
        <v>39.439104261089</v>
      </c>
      <c r="AP119" s="589">
        <f t="shared" si="173"/>
        <v>38.168730782905733</v>
      </c>
      <c r="AQ119" s="590">
        <f t="shared" si="173"/>
        <v>38.990315890122432</v>
      </c>
      <c r="AR119" s="588">
        <f t="shared" si="173"/>
        <v>38.685996222336847</v>
      </c>
      <c r="AS119" s="589">
        <f t="shared" si="173"/>
        <v>38.38117326421964</v>
      </c>
      <c r="AT119" s="589">
        <f t="shared" si="173"/>
        <v>38.087849217245775</v>
      </c>
      <c r="AU119" s="589">
        <f t="shared" si="173"/>
        <v>36.783188914671619</v>
      </c>
      <c r="AV119" s="590">
        <f t="shared" si="173"/>
        <v>37.978404529690607</v>
      </c>
      <c r="AW119" s="588">
        <f t="shared" si="173"/>
        <v>38.702906849168208</v>
      </c>
      <c r="AX119" s="720">
        <f t="shared" ref="AX119" si="174">AX28/AX$26*100</f>
        <v>40.336434845624886</v>
      </c>
      <c r="AY119" s="22"/>
      <c r="AZ119" s="22"/>
      <c r="BA119" s="355"/>
    </row>
    <row r="120" spans="1:53" ht="15.75" thickBot="1">
      <c r="A120" s="320" t="s">
        <v>80</v>
      </c>
      <c r="B120" s="196"/>
      <c r="C120" s="328" t="s">
        <v>96</v>
      </c>
      <c r="D120" s="591">
        <f t="shared" si="173"/>
        <v>49.065118533353377</v>
      </c>
      <c r="E120" s="592">
        <f t="shared" si="173"/>
        <v>48.582498521963004</v>
      </c>
      <c r="F120" s="592">
        <f t="shared" si="173"/>
        <v>49.196104726126535</v>
      </c>
      <c r="G120" s="592">
        <f t="shared" si="173"/>
        <v>50.06233723312549</v>
      </c>
      <c r="H120" s="593">
        <f t="shared" si="173"/>
        <v>49.226686814670543</v>
      </c>
      <c r="I120" s="591">
        <f t="shared" si="173"/>
        <v>49.476239109796168</v>
      </c>
      <c r="J120" s="592">
        <f t="shared" si="173"/>
        <v>50.047983609642586</v>
      </c>
      <c r="K120" s="592">
        <f t="shared" si="173"/>
        <v>51.32661568841872</v>
      </c>
      <c r="L120" s="592">
        <f t="shared" si="173"/>
        <v>52.939764857403027</v>
      </c>
      <c r="M120" s="593">
        <f t="shared" si="173"/>
        <v>50.958457318386799</v>
      </c>
      <c r="N120" s="591">
        <f t="shared" si="173"/>
        <v>51.786832034715466</v>
      </c>
      <c r="O120" s="592">
        <f t="shared" si="173"/>
        <v>52.890456063677817</v>
      </c>
      <c r="P120" s="592">
        <f t="shared" si="173"/>
        <v>53.663399348838716</v>
      </c>
      <c r="Q120" s="592">
        <f t="shared" si="173"/>
        <v>55.836826459358036</v>
      </c>
      <c r="R120" s="593">
        <f t="shared" si="173"/>
        <v>53.554848774780041</v>
      </c>
      <c r="S120" s="591">
        <f t="shared" si="173"/>
        <v>54.665809887031756</v>
      </c>
      <c r="T120" s="592">
        <f t="shared" si="173"/>
        <v>55.628764177172997</v>
      </c>
      <c r="U120" s="592">
        <f t="shared" si="173"/>
        <v>56.586305298066819</v>
      </c>
      <c r="V120" s="592">
        <f t="shared" si="173"/>
        <v>57.878560492080034</v>
      </c>
      <c r="W120" s="593">
        <f t="shared" si="173"/>
        <v>56.207532265371583</v>
      </c>
      <c r="X120" s="591">
        <f t="shared" si="173"/>
        <v>57.290948576882819</v>
      </c>
      <c r="Y120" s="592">
        <f t="shared" si="173"/>
        <v>57.642842536342386</v>
      </c>
      <c r="Z120" s="592">
        <f t="shared" si="173"/>
        <v>59.106203088236434</v>
      </c>
      <c r="AA120" s="592">
        <f t="shared" si="173"/>
        <v>59.951400123422779</v>
      </c>
      <c r="AB120" s="593">
        <f t="shared" si="173"/>
        <v>58.519578508760915</v>
      </c>
      <c r="AC120" s="591">
        <f t="shared" si="173"/>
        <v>59.521667552139675</v>
      </c>
      <c r="AD120" s="592">
        <f t="shared" si="173"/>
        <v>59.316131862142754</v>
      </c>
      <c r="AE120" s="592">
        <f t="shared" si="173"/>
        <v>59.755681188348206</v>
      </c>
      <c r="AF120" s="592">
        <f t="shared" si="173"/>
        <v>61.758723334382417</v>
      </c>
      <c r="AG120" s="593">
        <f t="shared" si="173"/>
        <v>60.093738500888669</v>
      </c>
      <c r="AH120" s="591">
        <f t="shared" si="173"/>
        <v>60.358945088900228</v>
      </c>
      <c r="AI120" s="592">
        <f t="shared" si="173"/>
        <v>59.532764097017235</v>
      </c>
      <c r="AJ120" s="592">
        <f t="shared" si="173"/>
        <v>60.302496555549077</v>
      </c>
      <c r="AK120" s="592">
        <f t="shared" si="173"/>
        <v>61.397332883527213</v>
      </c>
      <c r="AL120" s="593">
        <f t="shared" si="173"/>
        <v>60.404394427573394</v>
      </c>
      <c r="AM120" s="591">
        <f t="shared" si="173"/>
        <v>60.902251632952066</v>
      </c>
      <c r="AN120" s="592">
        <f t="shared" si="173"/>
        <v>60.735928274115167</v>
      </c>
      <c r="AO120" s="592">
        <f t="shared" si="173"/>
        <v>60.560895738910993</v>
      </c>
      <c r="AP120" s="592">
        <f t="shared" si="173"/>
        <v>61.831269217094267</v>
      </c>
      <c r="AQ120" s="593">
        <f t="shared" si="173"/>
        <v>61.00968410987754</v>
      </c>
      <c r="AR120" s="591">
        <f t="shared" si="173"/>
        <v>61.314003777663153</v>
      </c>
      <c r="AS120" s="592">
        <f t="shared" si="173"/>
        <v>61.61882673578036</v>
      </c>
      <c r="AT120" s="592">
        <f t="shared" si="173"/>
        <v>61.912150782754225</v>
      </c>
      <c r="AU120" s="592">
        <f t="shared" si="173"/>
        <v>63.216811085328381</v>
      </c>
      <c r="AV120" s="593">
        <f t="shared" si="173"/>
        <v>62.021595470309435</v>
      </c>
      <c r="AW120" s="591">
        <f t="shared" si="173"/>
        <v>61.297093150831792</v>
      </c>
      <c r="AX120" s="721">
        <f t="shared" ref="AX120" si="175">AX29/AX$26*100</f>
        <v>59.6635651543751</v>
      </c>
      <c r="AY120" s="199"/>
      <c r="AZ120" s="199"/>
      <c r="BA120" s="356"/>
    </row>
    <row r="121" spans="1:53">
      <c r="A121" s="321" t="s">
        <v>130</v>
      </c>
      <c r="B121" s="197"/>
      <c r="C121" s="23" t="s">
        <v>67</v>
      </c>
      <c r="D121" s="594"/>
      <c r="E121" s="595"/>
      <c r="F121" s="595"/>
      <c r="G121" s="595"/>
      <c r="H121" s="596"/>
      <c r="I121" s="594"/>
      <c r="J121" s="595"/>
      <c r="K121" s="595"/>
      <c r="L121" s="595"/>
      <c r="M121" s="596"/>
      <c r="N121" s="594"/>
      <c r="O121" s="595"/>
      <c r="P121" s="595"/>
      <c r="Q121" s="595"/>
      <c r="R121" s="596"/>
      <c r="S121" s="594"/>
      <c r="T121" s="595"/>
      <c r="U121" s="595"/>
      <c r="V121" s="595"/>
      <c r="W121" s="596"/>
      <c r="X121" s="594"/>
      <c r="Y121" s="595"/>
      <c r="Z121" s="595"/>
      <c r="AA121" s="595"/>
      <c r="AB121" s="596"/>
      <c r="AC121" s="594"/>
      <c r="AD121" s="595"/>
      <c r="AE121" s="595"/>
      <c r="AF121" s="595"/>
      <c r="AG121" s="596"/>
      <c r="AH121" s="594"/>
      <c r="AI121" s="595"/>
      <c r="AJ121" s="595"/>
      <c r="AK121" s="595"/>
      <c r="AL121" s="596"/>
      <c r="AM121" s="594"/>
      <c r="AN121" s="595"/>
      <c r="AO121" s="595"/>
      <c r="AP121" s="595"/>
      <c r="AQ121" s="596"/>
      <c r="AR121" s="594"/>
      <c r="AS121" s="595"/>
      <c r="AT121" s="595"/>
      <c r="AU121" s="595"/>
      <c r="AV121" s="596"/>
      <c r="AW121" s="594"/>
      <c r="AX121" s="722"/>
      <c r="AY121" s="24"/>
      <c r="AZ121" s="24"/>
      <c r="BA121" s="322"/>
    </row>
    <row r="122" spans="1:53" ht="16.5" thickBot="1">
      <c r="A122" s="323" t="s">
        <v>121</v>
      </c>
      <c r="B122" s="198"/>
      <c r="C122" s="329" t="s">
        <v>120</v>
      </c>
      <c r="D122" s="597">
        <f t="shared" ref="D122:AW122" si="176">D31/D$26*100</f>
        <v>9.0167120508781604</v>
      </c>
      <c r="E122" s="597">
        <f t="shared" si="176"/>
        <v>9.1804882317276633</v>
      </c>
      <c r="F122" s="597">
        <f t="shared" si="176"/>
        <v>9.5084212333500169</v>
      </c>
      <c r="G122" s="597">
        <f t="shared" si="176"/>
        <v>9.7096262422805513</v>
      </c>
      <c r="H122" s="598">
        <f t="shared" si="176"/>
        <v>9.3568573346306589</v>
      </c>
      <c r="I122" s="597">
        <f t="shared" si="176"/>
        <v>9.427086234253256</v>
      </c>
      <c r="J122" s="597">
        <f t="shared" si="176"/>
        <v>9.6905051931186126</v>
      </c>
      <c r="K122" s="597">
        <f t="shared" si="176"/>
        <v>9.5466389873284019</v>
      </c>
      <c r="L122" s="597">
        <f t="shared" si="176"/>
        <v>10.791065841997073</v>
      </c>
      <c r="M122" s="598">
        <f t="shared" si="176"/>
        <v>9.8655560404429536</v>
      </c>
      <c r="N122" s="597">
        <f t="shared" si="176"/>
        <v>10.649830713255778</v>
      </c>
      <c r="O122" s="597">
        <f t="shared" si="176"/>
        <v>10.629342886347665</v>
      </c>
      <c r="P122" s="597">
        <f t="shared" si="176"/>
        <v>10.375810243542745</v>
      </c>
      <c r="Q122" s="597">
        <f t="shared" si="176"/>
        <v>10.736067944011351</v>
      </c>
      <c r="R122" s="598">
        <f t="shared" si="176"/>
        <v>10.5965240761539</v>
      </c>
      <c r="S122" s="597">
        <f t="shared" si="176"/>
        <v>10.762256420520371</v>
      </c>
      <c r="T122" s="597">
        <f t="shared" si="176"/>
        <v>11.082807355079021</v>
      </c>
      <c r="U122" s="597">
        <f t="shared" si="176"/>
        <v>10.853002801583688</v>
      </c>
      <c r="V122" s="597">
        <f t="shared" si="176"/>
        <v>10.843279680304157</v>
      </c>
      <c r="W122" s="598">
        <f t="shared" si="176"/>
        <v>10.8843922410449</v>
      </c>
      <c r="X122" s="597">
        <f t="shared" si="176"/>
        <v>11.157077492071853</v>
      </c>
      <c r="Y122" s="597">
        <f t="shared" si="176"/>
        <v>11.212510569984358</v>
      </c>
      <c r="Z122" s="597">
        <f t="shared" si="176"/>
        <v>11.068322140995097</v>
      </c>
      <c r="AA122" s="597">
        <f t="shared" si="176"/>
        <v>10.951836445420867</v>
      </c>
      <c r="AB122" s="598">
        <f t="shared" si="176"/>
        <v>11.095770976885813</v>
      </c>
      <c r="AC122" s="597">
        <f t="shared" si="176"/>
        <v>11.077264780619513</v>
      </c>
      <c r="AD122" s="597">
        <f t="shared" si="176"/>
        <v>11.258927995971503</v>
      </c>
      <c r="AE122" s="597">
        <f t="shared" si="176"/>
        <v>10.857993128079677</v>
      </c>
      <c r="AF122" s="597">
        <f t="shared" si="176"/>
        <v>11.003823477165989</v>
      </c>
      <c r="AG122" s="598">
        <f t="shared" si="176"/>
        <v>11.047612210264775</v>
      </c>
      <c r="AH122" s="597">
        <f t="shared" si="176"/>
        <v>10.532428630494763</v>
      </c>
      <c r="AI122" s="597">
        <f t="shared" si="176"/>
        <v>10.736378446732258</v>
      </c>
      <c r="AJ122" s="597">
        <f t="shared" si="176"/>
        <v>10.370171220834465</v>
      </c>
      <c r="AK122" s="597">
        <f t="shared" si="176"/>
        <v>10.240663205807826</v>
      </c>
      <c r="AL122" s="598">
        <f t="shared" si="176"/>
        <v>10.467333892651526</v>
      </c>
      <c r="AM122" s="597">
        <f t="shared" si="176"/>
        <v>10.527656100777646</v>
      </c>
      <c r="AN122" s="597">
        <f t="shared" si="176"/>
        <v>10.725202183915608</v>
      </c>
      <c r="AO122" s="597">
        <f t="shared" si="176"/>
        <v>10.623911778275751</v>
      </c>
      <c r="AP122" s="597">
        <f t="shared" si="176"/>
        <v>10.645538781075272</v>
      </c>
      <c r="AQ122" s="598">
        <f t="shared" si="176"/>
        <v>10.63082041311694</v>
      </c>
      <c r="AR122" s="597">
        <f t="shared" si="176"/>
        <v>11.202160566674406</v>
      </c>
      <c r="AS122" s="597">
        <f t="shared" si="176"/>
        <v>11.825951989587274</v>
      </c>
      <c r="AT122" s="597">
        <f t="shared" si="176"/>
        <v>11.257384431366269</v>
      </c>
      <c r="AU122" s="597">
        <f t="shared" si="176"/>
        <v>11.220524576358185</v>
      </c>
      <c r="AV122" s="598">
        <f t="shared" si="176"/>
        <v>11.37422505920582</v>
      </c>
      <c r="AW122" s="597">
        <f t="shared" si="176"/>
        <v>12.187710479173374</v>
      </c>
      <c r="AX122" s="723">
        <f t="shared" ref="AX122" si="177">AX31/AX$26*100</f>
        <v>13.313400565251568</v>
      </c>
      <c r="AY122" s="25"/>
      <c r="AZ122" s="25"/>
      <c r="BA122" s="357"/>
    </row>
  </sheetData>
  <mergeCells count="84">
    <mergeCell ref="AV5:AV6"/>
    <mergeCell ref="AR5:AU5"/>
    <mergeCell ref="A5:A6"/>
    <mergeCell ref="D5:G5"/>
    <mergeCell ref="H5:H6"/>
    <mergeCell ref="I5:L5"/>
    <mergeCell ref="M5:M6"/>
    <mergeCell ref="AW5:AZ5"/>
    <mergeCell ref="BA5:BA6"/>
    <mergeCell ref="AC5:AF5"/>
    <mergeCell ref="B5:B6"/>
    <mergeCell ref="C5:C6"/>
    <mergeCell ref="N5:Q5"/>
    <mergeCell ref="R5:R6"/>
    <mergeCell ref="S5:V5"/>
    <mergeCell ref="W5:W6"/>
    <mergeCell ref="X5:AA5"/>
    <mergeCell ref="AB5:AB6"/>
    <mergeCell ref="AG5:AG6"/>
    <mergeCell ref="AH5:AK5"/>
    <mergeCell ref="AL5:AL6"/>
    <mergeCell ref="AM5:AP5"/>
    <mergeCell ref="AQ5:AQ6"/>
    <mergeCell ref="N37:Q37"/>
    <mergeCell ref="S37:V37"/>
    <mergeCell ref="A37:A38"/>
    <mergeCell ref="B37:B38"/>
    <mergeCell ref="C37:C38"/>
    <mergeCell ref="I37:L37"/>
    <mergeCell ref="M37:M38"/>
    <mergeCell ref="AG66:AG67"/>
    <mergeCell ref="AH37:AK37"/>
    <mergeCell ref="AM37:AP37"/>
    <mergeCell ref="AR37:AU37"/>
    <mergeCell ref="X37:AA37"/>
    <mergeCell ref="AC37:AF37"/>
    <mergeCell ref="S66:V66"/>
    <mergeCell ref="W66:W67"/>
    <mergeCell ref="X66:AA66"/>
    <mergeCell ref="AB66:AB67"/>
    <mergeCell ref="AC66:AF66"/>
    <mergeCell ref="A66:A67"/>
    <mergeCell ref="B66:B67"/>
    <mergeCell ref="C66:C67"/>
    <mergeCell ref="D66:G66"/>
    <mergeCell ref="H66:H67"/>
    <mergeCell ref="BA66:BA67"/>
    <mergeCell ref="A96:A97"/>
    <mergeCell ref="B96:B97"/>
    <mergeCell ref="C96:C97"/>
    <mergeCell ref="D96:G96"/>
    <mergeCell ref="H96:H97"/>
    <mergeCell ref="I96:L96"/>
    <mergeCell ref="M96:M97"/>
    <mergeCell ref="N96:Q96"/>
    <mergeCell ref="R96:R97"/>
    <mergeCell ref="S96:V96"/>
    <mergeCell ref="W96:W97"/>
    <mergeCell ref="X96:AA96"/>
    <mergeCell ref="AB96:AB97"/>
    <mergeCell ref="AH66:AK66"/>
    <mergeCell ref="AL66:AL67"/>
    <mergeCell ref="BA96:BA97"/>
    <mergeCell ref="AH96:AK96"/>
    <mergeCell ref="AL96:AL97"/>
    <mergeCell ref="AM96:AP96"/>
    <mergeCell ref="AQ96:AQ97"/>
    <mergeCell ref="AR96:AU96"/>
    <mergeCell ref="AW37:AZ37"/>
    <mergeCell ref="D37:G37"/>
    <mergeCell ref="H37:H38"/>
    <mergeCell ref="AC96:AF96"/>
    <mergeCell ref="AG96:AG97"/>
    <mergeCell ref="AV96:AV97"/>
    <mergeCell ref="AW96:AZ96"/>
    <mergeCell ref="AV66:AV67"/>
    <mergeCell ref="AW66:AZ66"/>
    <mergeCell ref="AM66:AP66"/>
    <mergeCell ref="AQ66:AQ67"/>
    <mergeCell ref="AR66:AU66"/>
    <mergeCell ref="I66:L66"/>
    <mergeCell ref="M66:M67"/>
    <mergeCell ref="N66:Q66"/>
    <mergeCell ref="R66:R67"/>
  </mergeCells>
  <hyperlinks>
    <hyperlink ref="A1" location="Appendices!A1" display="Go Back"/>
  </hyperlinks>
  <printOptions horizontalCentered="1" verticalCentered="1"/>
  <pageMargins left="0.51181102362204722" right="0.51181102362204722" top="0.55118110236220474" bottom="0.55118110236220474" header="0.31496062992125984" footer="0.31496062992125984"/>
  <pageSetup paperSize="9" scale="69" pageOrder="overThenDown"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3" manualBreakCount="3">
    <brk id="35" max="16383" man="1"/>
    <brk id="64" max="52" man="1"/>
    <brk id="94" max="52" man="1"/>
  </rowBreaks>
  <colBreaks count="9" manualBreakCount="9">
    <brk id="8" max="1048575" man="1"/>
    <brk id="13" max="1048575" man="1"/>
    <brk id="18" max="1048575" man="1"/>
    <brk id="23" max="1048575" man="1"/>
    <brk id="28" max="1048575" man="1"/>
    <brk id="33" max="1048575" man="1"/>
    <brk id="38" max="1048575" man="1"/>
    <brk id="43" max="1048575" man="1"/>
    <brk id="48"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Q45"/>
  <sheetViews>
    <sheetView view="pageBreakPreview" zoomScaleNormal="100" zoomScaleSheetLayoutView="100" workbookViewId="0">
      <pane xSplit="3" topLeftCell="D1" activePane="topRight" state="frozen"/>
      <selection activeCell="A26" sqref="A26"/>
      <selection pane="topRight" activeCell="A26" sqref="A26"/>
    </sheetView>
  </sheetViews>
  <sheetFormatPr defaultColWidth="9.140625" defaultRowHeight="12.75" outlineLevelCol="1"/>
  <cols>
    <col min="1" max="1" width="45.5703125" style="83" customWidth="1"/>
    <col min="2" max="2" width="11.42578125" style="83" customWidth="1"/>
    <col min="3" max="3" width="45.5703125" style="83" customWidth="1"/>
    <col min="4" max="7" width="8.42578125" style="83" customWidth="1" outlineLevel="1"/>
    <col min="8" max="8" width="8.42578125" style="83" customWidth="1"/>
    <col min="9" max="12" width="8.42578125" style="83" bestFit="1" customWidth="1" outlineLevel="1"/>
    <col min="13" max="13" width="8.42578125" style="83" bestFit="1" customWidth="1"/>
    <col min="14" max="17" width="8.42578125" style="83" bestFit="1" customWidth="1" outlineLevel="1"/>
    <col min="18" max="18" width="8.42578125" style="83" bestFit="1" customWidth="1"/>
    <col min="19" max="22" width="8.42578125" style="83" bestFit="1" customWidth="1" outlineLevel="1"/>
    <col min="23" max="23" width="8.42578125" style="83" bestFit="1" customWidth="1"/>
    <col min="24" max="27" width="8.42578125" style="83" bestFit="1" customWidth="1" outlineLevel="1"/>
    <col min="28" max="28" width="8.42578125" style="83" bestFit="1" customWidth="1"/>
    <col min="29" max="32" width="8.42578125" style="83" bestFit="1" customWidth="1" outlineLevel="1"/>
    <col min="33" max="43" width="8.42578125" style="83" bestFit="1" customWidth="1"/>
    <col min="44" max="16384" width="9.140625" style="83"/>
  </cols>
  <sheetData>
    <row r="1" spans="1:43" ht="29.45" customHeight="1">
      <c r="A1" s="407" t="s">
        <v>480</v>
      </c>
    </row>
    <row r="2" spans="1:43" s="80" customFormat="1" ht="21.75">
      <c r="A2" s="334" t="s">
        <v>102</v>
      </c>
      <c r="B2" s="79"/>
      <c r="C2" s="336" t="s">
        <v>101</v>
      </c>
      <c r="N2" s="81"/>
      <c r="O2" s="81"/>
      <c r="P2" s="81"/>
      <c r="Q2" s="81"/>
      <c r="R2" s="81"/>
      <c r="S2" s="81"/>
      <c r="T2" s="81"/>
      <c r="U2" s="81"/>
      <c r="V2" s="81"/>
      <c r="W2" s="81"/>
      <c r="X2" s="81"/>
      <c r="Y2" s="81"/>
      <c r="Z2" s="81"/>
      <c r="AA2" s="81"/>
      <c r="AB2" s="81"/>
    </row>
    <row r="3" spans="1:43" s="80" customFormat="1" ht="43.5">
      <c r="A3" s="335" t="s">
        <v>315</v>
      </c>
      <c r="B3" s="79"/>
      <c r="C3" s="336" t="s">
        <v>479</v>
      </c>
      <c r="D3" s="82"/>
      <c r="E3" s="82"/>
      <c r="F3" s="82"/>
      <c r="G3" s="82"/>
      <c r="H3" s="82"/>
      <c r="I3" s="82"/>
      <c r="J3" s="82"/>
      <c r="K3" s="82"/>
      <c r="L3" s="82"/>
      <c r="M3" s="82"/>
    </row>
    <row r="4" spans="1:43" ht="44.25" thickBot="1">
      <c r="A4" s="637" t="s">
        <v>482</v>
      </c>
      <c r="B4" s="639" t="s">
        <v>775</v>
      </c>
      <c r="C4" s="638" t="s">
        <v>745</v>
      </c>
    </row>
    <row r="5" spans="1:43" ht="25.5" customHeight="1">
      <c r="A5" s="804" t="s">
        <v>744</v>
      </c>
      <c r="B5" s="798"/>
      <c r="C5" s="804" t="s">
        <v>183</v>
      </c>
      <c r="D5" s="793" t="s">
        <v>727</v>
      </c>
      <c r="E5" s="793"/>
      <c r="F5" s="793"/>
      <c r="G5" s="793"/>
      <c r="H5" s="802" t="s">
        <v>106</v>
      </c>
      <c r="I5" s="792" t="s">
        <v>728</v>
      </c>
      <c r="J5" s="793"/>
      <c r="K5" s="793"/>
      <c r="L5" s="793"/>
      <c r="M5" s="802" t="s">
        <v>107</v>
      </c>
      <c r="N5" s="793" t="s">
        <v>729</v>
      </c>
      <c r="O5" s="793"/>
      <c r="P5" s="793"/>
      <c r="Q5" s="793"/>
      <c r="R5" s="802" t="s">
        <v>108</v>
      </c>
      <c r="S5" s="792" t="s">
        <v>730</v>
      </c>
      <c r="T5" s="793"/>
      <c r="U5" s="793"/>
      <c r="V5" s="793"/>
      <c r="W5" s="802" t="s">
        <v>109</v>
      </c>
      <c r="X5" s="792" t="s">
        <v>731</v>
      </c>
      <c r="Y5" s="793"/>
      <c r="Z5" s="793"/>
      <c r="AA5" s="793"/>
      <c r="AB5" s="802" t="s">
        <v>448</v>
      </c>
      <c r="AC5" s="792" t="s">
        <v>732</v>
      </c>
      <c r="AD5" s="793"/>
      <c r="AE5" s="793"/>
      <c r="AF5" s="793"/>
      <c r="AG5" s="802" t="s">
        <v>449</v>
      </c>
      <c r="AH5" s="792" t="s">
        <v>733</v>
      </c>
      <c r="AI5" s="793"/>
      <c r="AJ5" s="793"/>
      <c r="AK5" s="793"/>
      <c r="AL5" s="802" t="s">
        <v>450</v>
      </c>
      <c r="AM5" s="792" t="s">
        <v>734</v>
      </c>
      <c r="AN5" s="793"/>
      <c r="AO5" s="793"/>
      <c r="AP5" s="793"/>
      <c r="AQ5" s="802" t="s">
        <v>439</v>
      </c>
    </row>
    <row r="6" spans="1:43" ht="13.5" customHeight="1" thickBot="1">
      <c r="A6" s="805"/>
      <c r="B6" s="799"/>
      <c r="C6" s="805"/>
      <c r="D6" s="346">
        <v>1</v>
      </c>
      <c r="E6" s="346">
        <v>2</v>
      </c>
      <c r="F6" s="346">
        <v>3</v>
      </c>
      <c r="G6" s="346">
        <v>4</v>
      </c>
      <c r="H6" s="803"/>
      <c r="I6" s="347">
        <v>1</v>
      </c>
      <c r="J6" s="346">
        <v>2</v>
      </c>
      <c r="K6" s="346">
        <v>3</v>
      </c>
      <c r="L6" s="346">
        <v>4</v>
      </c>
      <c r="M6" s="803"/>
      <c r="N6" s="346">
        <v>1</v>
      </c>
      <c r="O6" s="346">
        <v>2</v>
      </c>
      <c r="P6" s="346">
        <v>3</v>
      </c>
      <c r="Q6" s="346">
        <v>4</v>
      </c>
      <c r="R6" s="803"/>
      <c r="S6" s="347">
        <v>1</v>
      </c>
      <c r="T6" s="346">
        <v>2</v>
      </c>
      <c r="U6" s="346">
        <v>3</v>
      </c>
      <c r="V6" s="346">
        <v>4</v>
      </c>
      <c r="W6" s="803"/>
      <c r="X6" s="347">
        <v>1</v>
      </c>
      <c r="Y6" s="346">
        <v>2</v>
      </c>
      <c r="Z6" s="346">
        <v>3</v>
      </c>
      <c r="AA6" s="346">
        <v>4</v>
      </c>
      <c r="AB6" s="803"/>
      <c r="AC6" s="347">
        <v>1</v>
      </c>
      <c r="AD6" s="346">
        <v>2</v>
      </c>
      <c r="AE6" s="346">
        <v>3</v>
      </c>
      <c r="AF6" s="346">
        <v>4</v>
      </c>
      <c r="AG6" s="803"/>
      <c r="AH6" s="347">
        <v>1</v>
      </c>
      <c r="AI6" s="346">
        <v>2</v>
      </c>
      <c r="AJ6" s="346">
        <v>3</v>
      </c>
      <c r="AK6" s="346">
        <v>4</v>
      </c>
      <c r="AL6" s="803"/>
      <c r="AM6" s="347">
        <v>1</v>
      </c>
      <c r="AN6" s="346">
        <v>2</v>
      </c>
      <c r="AO6" s="346">
        <v>3</v>
      </c>
      <c r="AP6" s="346">
        <v>4</v>
      </c>
      <c r="AQ6" s="803"/>
    </row>
    <row r="7" spans="1:43" ht="30" customHeight="1">
      <c r="A7" s="669" t="s">
        <v>186</v>
      </c>
      <c r="B7" s="670" t="s">
        <v>451</v>
      </c>
      <c r="C7" s="671" t="s">
        <v>578</v>
      </c>
      <c r="D7" s="672">
        <v>25390.527947852257</v>
      </c>
      <c r="E7" s="680">
        <v>26313.836450607865</v>
      </c>
      <c r="F7" s="680">
        <v>26186.291838440815</v>
      </c>
      <c r="G7" s="680">
        <v>27459.971171215366</v>
      </c>
      <c r="H7" s="348">
        <v>105350.6274081163</v>
      </c>
      <c r="I7" s="672">
        <v>28929.765906510525</v>
      </c>
      <c r="J7" s="680">
        <v>29251.190824982761</v>
      </c>
      <c r="K7" s="680">
        <v>29392.102155568613</v>
      </c>
      <c r="L7" s="680">
        <v>30887.551928769048</v>
      </c>
      <c r="M7" s="348">
        <v>118460.61081583094</v>
      </c>
      <c r="N7" s="672">
        <v>32198.371473357882</v>
      </c>
      <c r="O7" s="680">
        <v>32492.529670075099</v>
      </c>
      <c r="P7" s="680">
        <v>32775.34283353205</v>
      </c>
      <c r="Q7" s="680">
        <v>33763.575348735016</v>
      </c>
      <c r="R7" s="348">
        <v>131229.81932570005</v>
      </c>
      <c r="S7" s="672">
        <v>35433.279822721488</v>
      </c>
      <c r="T7" s="680">
        <v>35261.89933769191</v>
      </c>
      <c r="U7" s="680">
        <v>34580.018198563172</v>
      </c>
      <c r="V7" s="680">
        <v>36706.526220751737</v>
      </c>
      <c r="W7" s="348">
        <v>141981.72357972828</v>
      </c>
      <c r="X7" s="672">
        <v>37392.44104581487</v>
      </c>
      <c r="Y7" s="680">
        <v>37645.818554312136</v>
      </c>
      <c r="Z7" s="680">
        <v>36444.405396379087</v>
      </c>
      <c r="AA7" s="680">
        <v>38008.205218750227</v>
      </c>
      <c r="AB7" s="348">
        <v>149490.87021525632</v>
      </c>
      <c r="AC7" s="672">
        <v>38462.622652599064</v>
      </c>
      <c r="AD7" s="680">
        <v>38219.981638019104</v>
      </c>
      <c r="AE7" s="680">
        <v>37455.094442844958</v>
      </c>
      <c r="AF7" s="680">
        <v>39447.979862914202</v>
      </c>
      <c r="AG7" s="348">
        <v>153585.67859637731</v>
      </c>
      <c r="AH7" s="672">
        <v>39809.226180705598</v>
      </c>
      <c r="AI7" s="680">
        <v>38926.244939369506</v>
      </c>
      <c r="AJ7" s="680">
        <v>39161.96794281817</v>
      </c>
      <c r="AK7" s="680">
        <v>39075.934076057536</v>
      </c>
      <c r="AL7" s="348">
        <v>156973.37313895082</v>
      </c>
      <c r="AM7" s="672">
        <v>39827.256042476693</v>
      </c>
      <c r="AN7" s="680">
        <v>32102.334641960562</v>
      </c>
      <c r="AO7" s="680"/>
      <c r="AP7" s="680"/>
      <c r="AQ7" s="348"/>
    </row>
    <row r="8" spans="1:43" ht="30" customHeight="1">
      <c r="A8" s="669" t="s">
        <v>188</v>
      </c>
      <c r="B8" s="670" t="s">
        <v>452</v>
      </c>
      <c r="C8" s="671" t="s">
        <v>187</v>
      </c>
      <c r="D8" s="672">
        <v>24773.382890219382</v>
      </c>
      <c r="E8" s="680">
        <v>25809.976955202012</v>
      </c>
      <c r="F8" s="680">
        <v>26952.027417864247</v>
      </c>
      <c r="G8" s="680">
        <v>27756.273744612376</v>
      </c>
      <c r="H8" s="349">
        <v>105291.66100789802</v>
      </c>
      <c r="I8" s="672">
        <v>28858.648325114806</v>
      </c>
      <c r="J8" s="680">
        <v>29194.799755858588</v>
      </c>
      <c r="K8" s="680">
        <v>29186.20328851882</v>
      </c>
      <c r="L8" s="680">
        <v>28865.698926446315</v>
      </c>
      <c r="M8" s="349">
        <v>116105.35029593854</v>
      </c>
      <c r="N8" s="672">
        <v>30051.665168564217</v>
      </c>
      <c r="O8" s="680">
        <v>30189.694921348448</v>
      </c>
      <c r="P8" s="680">
        <v>29887.950181552926</v>
      </c>
      <c r="Q8" s="680">
        <v>28955.447588197309</v>
      </c>
      <c r="R8" s="349">
        <v>119084.75785966289</v>
      </c>
      <c r="S8" s="672">
        <v>28066.129332180357</v>
      </c>
      <c r="T8" s="680">
        <v>27514.970848707333</v>
      </c>
      <c r="U8" s="680">
        <v>26593.973300105648</v>
      </c>
      <c r="V8" s="680">
        <v>25765.95723678271</v>
      </c>
      <c r="W8" s="349">
        <v>107941.03071777604</v>
      </c>
      <c r="X8" s="672">
        <v>25719.867000612718</v>
      </c>
      <c r="Y8" s="680">
        <v>26214.063717030211</v>
      </c>
      <c r="Z8" s="680">
        <v>25808.843048932096</v>
      </c>
      <c r="AA8" s="680">
        <v>25530.793775686194</v>
      </c>
      <c r="AB8" s="349">
        <v>103273.56754226123</v>
      </c>
      <c r="AC8" s="672">
        <v>26288.902333427046</v>
      </c>
      <c r="AD8" s="680">
        <v>26994.960187351764</v>
      </c>
      <c r="AE8" s="680">
        <v>27569.874925025309</v>
      </c>
      <c r="AF8" s="680">
        <v>27795.688422903251</v>
      </c>
      <c r="AG8" s="349">
        <v>108649.42586870736</v>
      </c>
      <c r="AH8" s="672">
        <v>29042.718117754273</v>
      </c>
      <c r="AI8" s="680">
        <v>29909.681160169024</v>
      </c>
      <c r="AJ8" s="680">
        <v>29830.8849111319</v>
      </c>
      <c r="AK8" s="680">
        <v>29751.373861182972</v>
      </c>
      <c r="AL8" s="349">
        <v>118534.65805023817</v>
      </c>
      <c r="AM8" s="672">
        <v>31745.569807160715</v>
      </c>
      <c r="AN8" s="680">
        <v>31770.441316910932</v>
      </c>
      <c r="AO8" s="680"/>
      <c r="AP8" s="680"/>
      <c r="AQ8" s="349"/>
    </row>
    <row r="9" spans="1:43" ht="30" customHeight="1">
      <c r="A9" s="669" t="s">
        <v>468</v>
      </c>
      <c r="B9" s="670" t="s">
        <v>453</v>
      </c>
      <c r="C9" s="671" t="s">
        <v>469</v>
      </c>
      <c r="D9" s="672">
        <v>46642.99495219512</v>
      </c>
      <c r="E9" s="680">
        <v>46095.444378523112</v>
      </c>
      <c r="F9" s="680">
        <v>52609.546669670905</v>
      </c>
      <c r="G9" s="680">
        <v>55950.3460282366</v>
      </c>
      <c r="H9" s="349">
        <v>201298.33202862577</v>
      </c>
      <c r="I9" s="672">
        <v>57575.682523844152</v>
      </c>
      <c r="J9" s="680">
        <v>59156.661912363656</v>
      </c>
      <c r="K9" s="680">
        <v>61798.730698675892</v>
      </c>
      <c r="L9" s="680">
        <v>60103.502528578065</v>
      </c>
      <c r="M9" s="349">
        <v>238634.57766346177</v>
      </c>
      <c r="N9" s="672">
        <v>52381.257582362639</v>
      </c>
      <c r="O9" s="680">
        <v>54174.688489060536</v>
      </c>
      <c r="P9" s="680">
        <v>53733.518493642463</v>
      </c>
      <c r="Q9" s="680">
        <v>57937.396552572856</v>
      </c>
      <c r="R9" s="349">
        <v>218226.86111763847</v>
      </c>
      <c r="S9" s="672">
        <v>61946.239205661048</v>
      </c>
      <c r="T9" s="680">
        <v>65114.480503407642</v>
      </c>
      <c r="U9" s="680">
        <v>71446.122387914511</v>
      </c>
      <c r="V9" s="680">
        <v>71399.545565405118</v>
      </c>
      <c r="W9" s="349">
        <v>269906.38766238833</v>
      </c>
      <c r="X9" s="672">
        <v>66685.266558600444</v>
      </c>
      <c r="Y9" s="680">
        <v>56927.695480444512</v>
      </c>
      <c r="Z9" s="680">
        <v>58653.166315142393</v>
      </c>
      <c r="AA9" s="680">
        <v>67607.238752010817</v>
      </c>
      <c r="AB9" s="349">
        <v>249873.36710619816</v>
      </c>
      <c r="AC9" s="672">
        <v>66343.2202050552</v>
      </c>
      <c r="AD9" s="680">
        <v>63718.785420263725</v>
      </c>
      <c r="AE9" s="680">
        <v>71808.922348903856</v>
      </c>
      <c r="AF9" s="680">
        <v>69463.199440772893</v>
      </c>
      <c r="AG9" s="349">
        <v>271334.12741499569</v>
      </c>
      <c r="AH9" s="672">
        <v>66007.381861928647</v>
      </c>
      <c r="AI9" s="680">
        <v>67604.28727103892</v>
      </c>
      <c r="AJ9" s="680">
        <v>68784.695572986107</v>
      </c>
      <c r="AK9" s="680">
        <v>70138.289730970922</v>
      </c>
      <c r="AL9" s="349">
        <v>272534.65443692461</v>
      </c>
      <c r="AM9" s="672">
        <v>59103.288064195083</v>
      </c>
      <c r="AN9" s="680">
        <v>51610.565520458942</v>
      </c>
      <c r="AO9" s="680"/>
      <c r="AP9" s="680"/>
      <c r="AQ9" s="349"/>
    </row>
    <row r="10" spans="1:43" ht="30" customHeight="1">
      <c r="A10" s="669" t="s">
        <v>190</v>
      </c>
      <c r="B10" s="670" t="s">
        <v>454</v>
      </c>
      <c r="C10" s="671" t="s">
        <v>189</v>
      </c>
      <c r="D10" s="672">
        <v>140034</v>
      </c>
      <c r="E10" s="680">
        <v>129282</v>
      </c>
      <c r="F10" s="680">
        <v>129094</v>
      </c>
      <c r="G10" s="680">
        <v>127608</v>
      </c>
      <c r="H10" s="349">
        <v>526018</v>
      </c>
      <c r="I10" s="672">
        <v>140895</v>
      </c>
      <c r="J10" s="680">
        <v>129993</v>
      </c>
      <c r="K10" s="680">
        <v>127691</v>
      </c>
      <c r="L10" s="680">
        <v>111854</v>
      </c>
      <c r="M10" s="349">
        <v>510433</v>
      </c>
      <c r="N10" s="672">
        <v>89658</v>
      </c>
      <c r="O10" s="680">
        <v>86880</v>
      </c>
      <c r="P10" s="680">
        <v>82809</v>
      </c>
      <c r="Q10" s="680">
        <v>76593</v>
      </c>
      <c r="R10" s="349">
        <v>335940</v>
      </c>
      <c r="S10" s="672">
        <v>64662</v>
      </c>
      <c r="T10" s="680">
        <v>63746</v>
      </c>
      <c r="U10" s="680">
        <v>64693</v>
      </c>
      <c r="V10" s="680">
        <v>70425</v>
      </c>
      <c r="W10" s="349">
        <v>263526</v>
      </c>
      <c r="X10" s="672">
        <v>74674</v>
      </c>
      <c r="Y10" s="680">
        <v>74002</v>
      </c>
      <c r="Z10" s="680">
        <v>76492</v>
      </c>
      <c r="AA10" s="680">
        <v>84976</v>
      </c>
      <c r="AB10" s="349">
        <v>310144</v>
      </c>
      <c r="AC10" s="672">
        <v>87271</v>
      </c>
      <c r="AD10" s="680">
        <v>91926</v>
      </c>
      <c r="AE10" s="680">
        <v>97069</v>
      </c>
      <c r="AF10" s="680">
        <v>97056</v>
      </c>
      <c r="AG10" s="349">
        <v>373322</v>
      </c>
      <c r="AH10" s="672">
        <v>87589</v>
      </c>
      <c r="AI10" s="680">
        <v>84053</v>
      </c>
      <c r="AJ10" s="680">
        <v>80334</v>
      </c>
      <c r="AK10" s="680">
        <v>83072</v>
      </c>
      <c r="AL10" s="349">
        <v>335048</v>
      </c>
      <c r="AM10" s="672">
        <v>79380</v>
      </c>
      <c r="AN10" s="680">
        <v>53515</v>
      </c>
      <c r="AO10" s="680"/>
      <c r="AP10" s="680"/>
      <c r="AQ10" s="349"/>
    </row>
    <row r="11" spans="1:43" ht="30" customHeight="1">
      <c r="A11" s="675" t="s">
        <v>192</v>
      </c>
      <c r="B11" s="674" t="s">
        <v>455</v>
      </c>
      <c r="C11" s="673" t="s">
        <v>191</v>
      </c>
      <c r="D11" s="672">
        <v>52454</v>
      </c>
      <c r="E11" s="680">
        <v>52904</v>
      </c>
      <c r="F11" s="680">
        <v>54801</v>
      </c>
      <c r="G11" s="680">
        <v>54431</v>
      </c>
      <c r="H11" s="349">
        <v>214590</v>
      </c>
      <c r="I11" s="672">
        <v>59366</v>
      </c>
      <c r="J11" s="680">
        <v>58239</v>
      </c>
      <c r="K11" s="680">
        <v>59264</v>
      </c>
      <c r="L11" s="680">
        <v>56107</v>
      </c>
      <c r="M11" s="349">
        <v>232976</v>
      </c>
      <c r="N11" s="672">
        <v>51993</v>
      </c>
      <c r="O11" s="680">
        <v>54882</v>
      </c>
      <c r="P11" s="680">
        <v>53252</v>
      </c>
      <c r="Q11" s="680">
        <v>55621</v>
      </c>
      <c r="R11" s="349">
        <v>215748</v>
      </c>
      <c r="S11" s="672">
        <v>59216</v>
      </c>
      <c r="T11" s="680">
        <v>57325</v>
      </c>
      <c r="U11" s="680">
        <v>56236</v>
      </c>
      <c r="V11" s="680">
        <v>58273</v>
      </c>
      <c r="W11" s="349">
        <v>231050</v>
      </c>
      <c r="X11" s="672">
        <v>58485</v>
      </c>
      <c r="Y11" s="680">
        <v>53816</v>
      </c>
      <c r="Z11" s="680">
        <v>52810</v>
      </c>
      <c r="AA11" s="680">
        <v>61270</v>
      </c>
      <c r="AB11" s="349">
        <v>226381</v>
      </c>
      <c r="AC11" s="672">
        <v>58214</v>
      </c>
      <c r="AD11" s="680">
        <v>57901</v>
      </c>
      <c r="AE11" s="680">
        <v>61986</v>
      </c>
      <c r="AF11" s="680">
        <v>61451</v>
      </c>
      <c r="AG11" s="349">
        <v>239552</v>
      </c>
      <c r="AH11" s="672">
        <v>59742</v>
      </c>
      <c r="AI11" s="680">
        <v>62354</v>
      </c>
      <c r="AJ11" s="680">
        <v>58557</v>
      </c>
      <c r="AK11" s="680">
        <v>62389</v>
      </c>
      <c r="AL11" s="349">
        <v>243042</v>
      </c>
      <c r="AM11" s="672">
        <v>57892</v>
      </c>
      <c r="AN11" s="680">
        <v>52407</v>
      </c>
      <c r="AO11" s="680"/>
      <c r="AP11" s="680"/>
      <c r="AQ11" s="349"/>
    </row>
    <row r="12" spans="1:43" s="204" customFormat="1" ht="30" customHeight="1" thickBot="1">
      <c r="A12" s="676" t="s">
        <v>769</v>
      </c>
      <c r="B12" s="678"/>
      <c r="C12" s="679" t="s">
        <v>770</v>
      </c>
      <c r="D12" s="205">
        <v>184386.90579026676</v>
      </c>
      <c r="E12" s="205">
        <v>174597.25778433299</v>
      </c>
      <c r="F12" s="205">
        <v>180040.86592597596</v>
      </c>
      <c r="G12" s="205">
        <v>184343.59094406434</v>
      </c>
      <c r="H12" s="350">
        <v>723368.62044464005</v>
      </c>
      <c r="I12" s="205">
        <v>196893.09675546948</v>
      </c>
      <c r="J12" s="205">
        <v>189356.65249320501</v>
      </c>
      <c r="K12" s="205">
        <v>188804.03614276333</v>
      </c>
      <c r="L12" s="205">
        <v>175603.75338379343</v>
      </c>
      <c r="M12" s="350">
        <v>750657.53877523122</v>
      </c>
      <c r="N12" s="205">
        <v>152296.29422428473</v>
      </c>
      <c r="O12" s="205">
        <v>148854.91308048408</v>
      </c>
      <c r="P12" s="205">
        <v>145953.81150872743</v>
      </c>
      <c r="Q12" s="205">
        <v>141628.41948950518</v>
      </c>
      <c r="R12" s="350">
        <v>588733.43830300146</v>
      </c>
      <c r="S12" s="205">
        <v>130891.64836056289</v>
      </c>
      <c r="T12" s="205">
        <v>134312.35068980689</v>
      </c>
      <c r="U12" s="205">
        <v>141077.11388658333</v>
      </c>
      <c r="V12" s="205">
        <v>146024.02902293956</v>
      </c>
      <c r="W12" s="350">
        <v>552305.14195989259</v>
      </c>
      <c r="X12" s="205">
        <v>145986.57460502803</v>
      </c>
      <c r="Y12" s="205">
        <v>140973.57775178686</v>
      </c>
      <c r="Z12" s="205">
        <v>144588.41476045357</v>
      </c>
      <c r="AA12" s="205">
        <v>154852.23774644724</v>
      </c>
      <c r="AB12" s="350">
        <v>586400.80486371578</v>
      </c>
      <c r="AC12" s="205">
        <v>160151.74519108131</v>
      </c>
      <c r="AD12" s="205">
        <v>162958.7272456346</v>
      </c>
      <c r="AE12" s="205">
        <v>171916.89171677412</v>
      </c>
      <c r="AF12" s="205">
        <v>172311.86772659037</v>
      </c>
      <c r="AG12" s="350">
        <v>667339.23188008042</v>
      </c>
      <c r="AH12" s="205">
        <v>162706.32616038853</v>
      </c>
      <c r="AI12" s="205">
        <v>158139.21337057743</v>
      </c>
      <c r="AJ12" s="205">
        <v>159554.54842693618</v>
      </c>
      <c r="AK12" s="205">
        <v>159648.59766821144</v>
      </c>
      <c r="AL12" s="350">
        <v>640048.68562611355</v>
      </c>
      <c r="AM12" s="205">
        <v>152164.11391383249</v>
      </c>
      <c r="AN12" s="205">
        <v>116591.34147933044</v>
      </c>
      <c r="AO12" s="205"/>
      <c r="AP12" s="205"/>
      <c r="AQ12" s="350"/>
    </row>
    <row r="13" spans="1:43">
      <c r="A13" s="27" t="s">
        <v>123</v>
      </c>
      <c r="B13" s="86"/>
      <c r="C13" s="86" t="s">
        <v>122</v>
      </c>
      <c r="D13" s="87"/>
      <c r="E13" s="87"/>
      <c r="F13" s="87"/>
      <c r="G13" s="87"/>
      <c r="H13" s="87"/>
      <c r="I13" s="87"/>
      <c r="J13" s="87"/>
      <c r="K13" s="87"/>
      <c r="L13" s="87"/>
      <c r="M13" s="87"/>
      <c r="N13" s="85"/>
      <c r="O13" s="85"/>
      <c r="P13" s="85"/>
      <c r="Q13" s="85"/>
      <c r="R13" s="24"/>
      <c r="S13" s="24"/>
      <c r="T13" s="24"/>
      <c r="U13" s="24"/>
      <c r="V13" s="24"/>
      <c r="W13" s="24"/>
      <c r="X13" s="24"/>
      <c r="Y13" s="24"/>
      <c r="Z13" s="24"/>
      <c r="AA13" s="24"/>
      <c r="AB13" s="24"/>
      <c r="AC13" s="80"/>
      <c r="AD13" s="84"/>
      <c r="AE13" s="84"/>
    </row>
    <row r="14" spans="1:43">
      <c r="A14" s="88" t="s">
        <v>125</v>
      </c>
      <c r="B14" s="86"/>
      <c r="C14" s="86" t="s">
        <v>124</v>
      </c>
      <c r="D14" s="87"/>
      <c r="E14" s="87"/>
      <c r="F14" s="87"/>
      <c r="G14" s="87"/>
      <c r="H14" s="87"/>
      <c r="I14" s="87"/>
      <c r="J14" s="87"/>
      <c r="K14" s="87"/>
      <c r="L14" s="87"/>
      <c r="M14" s="87"/>
      <c r="N14" s="85"/>
      <c r="O14" s="85"/>
      <c r="P14" s="85"/>
      <c r="Q14" s="85"/>
      <c r="R14" s="24"/>
      <c r="S14" s="24"/>
      <c r="T14" s="24"/>
      <c r="U14" s="24"/>
      <c r="V14" s="24"/>
      <c r="W14" s="24"/>
      <c r="X14" s="24"/>
      <c r="Y14" s="24"/>
      <c r="Z14" s="24"/>
      <c r="AA14" s="24"/>
      <c r="AB14" s="24"/>
      <c r="AC14" s="161"/>
      <c r="AD14" s="161"/>
      <c r="AE14" s="161"/>
      <c r="AF14" s="161"/>
      <c r="AG14" s="161"/>
      <c r="AH14" s="161"/>
      <c r="AI14" s="161"/>
      <c r="AJ14" s="161"/>
      <c r="AK14" s="161"/>
      <c r="AL14" s="161"/>
      <c r="AM14" s="161"/>
      <c r="AN14" s="161"/>
      <c r="AO14" s="161"/>
      <c r="AP14" s="161"/>
      <c r="AQ14" s="161"/>
    </row>
    <row r="15" spans="1:43">
      <c r="A15" s="88" t="s">
        <v>195</v>
      </c>
      <c r="B15" s="86"/>
      <c r="C15" s="86" t="s">
        <v>194</v>
      </c>
      <c r="D15" s="86"/>
      <c r="E15" s="86"/>
      <c r="F15" s="86"/>
      <c r="G15" s="86"/>
      <c r="H15" s="86"/>
      <c r="I15" s="86"/>
      <c r="J15" s="86"/>
      <c r="K15" s="86"/>
      <c r="L15" s="86"/>
      <c r="M15" s="86"/>
      <c r="N15" s="85"/>
      <c r="O15" s="85"/>
      <c r="P15" s="85"/>
      <c r="Q15" s="85"/>
      <c r="R15" s="24"/>
      <c r="S15" s="24"/>
      <c r="T15" s="24"/>
      <c r="U15" s="24"/>
      <c r="V15" s="24"/>
      <c r="W15" s="24"/>
      <c r="X15" s="24"/>
      <c r="Y15" s="24"/>
      <c r="Z15" s="24"/>
      <c r="AA15" s="24"/>
      <c r="AB15" s="24"/>
      <c r="AC15" s="80"/>
    </row>
    <row r="16" spans="1:43">
      <c r="A16" s="88"/>
      <c r="B16" s="86"/>
      <c r="C16" s="86"/>
      <c r="D16" s="86"/>
      <c r="E16" s="86"/>
      <c r="F16" s="86"/>
      <c r="G16" s="86"/>
      <c r="H16" s="86"/>
      <c r="I16" s="86"/>
      <c r="J16" s="86"/>
      <c r="K16" s="86"/>
      <c r="L16" s="86"/>
      <c r="M16" s="86"/>
      <c r="N16" s="85"/>
      <c r="O16" s="85"/>
      <c r="P16" s="85"/>
      <c r="Q16" s="85"/>
      <c r="R16" s="24"/>
      <c r="S16" s="24"/>
      <c r="T16" s="24"/>
      <c r="U16" s="24"/>
      <c r="V16" s="24"/>
      <c r="W16" s="24"/>
      <c r="X16" s="24"/>
      <c r="Y16" s="24"/>
      <c r="Z16" s="24"/>
      <c r="AA16" s="24"/>
      <c r="AB16" s="24"/>
      <c r="AC16" s="80"/>
    </row>
    <row r="17" spans="1:43" ht="44.25" thickBot="1">
      <c r="A17" s="637" t="s">
        <v>746</v>
      </c>
      <c r="B17" s="639" t="str">
        <f>B4</f>
        <v>Table (6)</v>
      </c>
      <c r="C17" s="638" t="s">
        <v>747</v>
      </c>
    </row>
    <row r="18" spans="1:43" ht="12.75" customHeight="1">
      <c r="A18" s="804" t="s">
        <v>744</v>
      </c>
      <c r="B18" s="798"/>
      <c r="C18" s="804" t="s">
        <v>183</v>
      </c>
      <c r="D18" s="792" t="s">
        <v>727</v>
      </c>
      <c r="E18" s="793"/>
      <c r="F18" s="793"/>
      <c r="G18" s="793"/>
      <c r="H18" s="802" t="s">
        <v>106</v>
      </c>
      <c r="I18" s="792" t="s">
        <v>728</v>
      </c>
      <c r="J18" s="793"/>
      <c r="K18" s="793"/>
      <c r="L18" s="793"/>
      <c r="M18" s="802" t="s">
        <v>107</v>
      </c>
      <c r="N18" s="792" t="s">
        <v>729</v>
      </c>
      <c r="O18" s="793"/>
      <c r="P18" s="793"/>
      <c r="Q18" s="793"/>
      <c r="R18" s="666" t="s">
        <v>108</v>
      </c>
      <c r="S18" s="792" t="s">
        <v>730</v>
      </c>
      <c r="T18" s="793"/>
      <c r="U18" s="793"/>
      <c r="V18" s="793"/>
      <c r="W18" s="666" t="s">
        <v>109</v>
      </c>
      <c r="X18" s="792" t="s">
        <v>731</v>
      </c>
      <c r="Y18" s="793"/>
      <c r="Z18" s="793"/>
      <c r="AA18" s="793"/>
      <c r="AB18" s="666" t="s">
        <v>448</v>
      </c>
      <c r="AC18" s="792" t="s">
        <v>732</v>
      </c>
      <c r="AD18" s="793"/>
      <c r="AE18" s="793"/>
      <c r="AF18" s="793"/>
      <c r="AG18" s="666" t="s">
        <v>449</v>
      </c>
      <c r="AH18" s="792" t="s">
        <v>733</v>
      </c>
      <c r="AI18" s="793"/>
      <c r="AJ18" s="793"/>
      <c r="AK18" s="793"/>
      <c r="AL18" s="666" t="s">
        <v>450</v>
      </c>
      <c r="AM18" s="792" t="s">
        <v>734</v>
      </c>
      <c r="AN18" s="793"/>
      <c r="AO18" s="793"/>
      <c r="AP18" s="793"/>
      <c r="AQ18" s="666" t="s">
        <v>439</v>
      </c>
    </row>
    <row r="19" spans="1:43" ht="13.5" customHeight="1" thickBot="1">
      <c r="A19" s="805"/>
      <c r="B19" s="799"/>
      <c r="C19" s="805"/>
      <c r="D19" s="347">
        <v>1</v>
      </c>
      <c r="E19" s="346">
        <v>2</v>
      </c>
      <c r="F19" s="346">
        <v>3</v>
      </c>
      <c r="G19" s="346">
        <v>4</v>
      </c>
      <c r="H19" s="803"/>
      <c r="I19" s="347">
        <v>1</v>
      </c>
      <c r="J19" s="346">
        <v>2</v>
      </c>
      <c r="K19" s="346">
        <v>3</v>
      </c>
      <c r="L19" s="346">
        <v>4</v>
      </c>
      <c r="M19" s="803"/>
      <c r="N19" s="346">
        <v>1</v>
      </c>
      <c r="O19" s="346">
        <v>2</v>
      </c>
      <c r="P19" s="346">
        <v>3</v>
      </c>
      <c r="Q19" s="346">
        <v>4</v>
      </c>
      <c r="R19" s="667">
        <v>2015</v>
      </c>
      <c r="S19" s="347">
        <v>1</v>
      </c>
      <c r="T19" s="346">
        <v>2</v>
      </c>
      <c r="U19" s="346">
        <v>3</v>
      </c>
      <c r="V19" s="346">
        <v>4</v>
      </c>
      <c r="W19" s="667">
        <v>2016</v>
      </c>
      <c r="X19" s="347">
        <v>1</v>
      </c>
      <c r="Y19" s="346">
        <v>2</v>
      </c>
      <c r="Z19" s="346">
        <v>3</v>
      </c>
      <c r="AA19" s="346">
        <v>4</v>
      </c>
      <c r="AB19" s="667">
        <v>2017</v>
      </c>
      <c r="AC19" s="347">
        <v>1</v>
      </c>
      <c r="AD19" s="346">
        <v>2</v>
      </c>
      <c r="AE19" s="346">
        <v>3</v>
      </c>
      <c r="AF19" s="346">
        <v>4</v>
      </c>
      <c r="AG19" s="667">
        <v>2018</v>
      </c>
      <c r="AH19" s="347">
        <v>1</v>
      </c>
      <c r="AI19" s="346">
        <v>2</v>
      </c>
      <c r="AJ19" s="346">
        <v>3</v>
      </c>
      <c r="AK19" s="346">
        <v>4</v>
      </c>
      <c r="AL19" s="667">
        <v>2019</v>
      </c>
      <c r="AM19" s="347">
        <v>1</v>
      </c>
      <c r="AN19" s="346">
        <v>2</v>
      </c>
      <c r="AO19" s="346">
        <v>3</v>
      </c>
      <c r="AP19" s="346">
        <v>4</v>
      </c>
      <c r="AQ19" s="667">
        <v>2020</v>
      </c>
    </row>
    <row r="20" spans="1:43" ht="30" customHeight="1">
      <c r="A20" s="669" t="s">
        <v>186</v>
      </c>
      <c r="B20" s="670" t="s">
        <v>451</v>
      </c>
      <c r="C20" s="671" t="s">
        <v>578</v>
      </c>
      <c r="D20" s="682"/>
      <c r="E20" s="683"/>
      <c r="F20" s="683"/>
      <c r="G20" s="683"/>
      <c r="H20" s="599"/>
      <c r="I20" s="682">
        <f t="shared" ref="I20:R25" si="0">I7/D7*100-100</f>
        <v>13.939205856322687</v>
      </c>
      <c r="J20" s="683">
        <f t="shared" si="0"/>
        <v>11.162775066602038</v>
      </c>
      <c r="K20" s="683">
        <f t="shared" si="0"/>
        <v>12.242322574369808</v>
      </c>
      <c r="L20" s="683">
        <f t="shared" si="0"/>
        <v>12.482098892902727</v>
      </c>
      <c r="M20" s="599">
        <f t="shared" si="0"/>
        <v>12.444143647031211</v>
      </c>
      <c r="N20" s="682">
        <f t="shared" si="0"/>
        <v>11.298416922591727</v>
      </c>
      <c r="O20" s="683">
        <f t="shared" si="0"/>
        <v>11.081049193812603</v>
      </c>
      <c r="P20" s="683">
        <f t="shared" si="0"/>
        <v>11.510713524525656</v>
      </c>
      <c r="Q20" s="683">
        <f t="shared" si="0"/>
        <v>9.3112702055458243</v>
      </c>
      <c r="R20" s="599">
        <f t="shared" si="0"/>
        <v>10.779286399021885</v>
      </c>
      <c r="S20" s="682">
        <f t="shared" ref="S20:AB25" si="1">S7/N7*100-100</f>
        <v>10.04680734253995</v>
      </c>
      <c r="T20" s="683">
        <f t="shared" si="1"/>
        <v>8.5230965262989002</v>
      </c>
      <c r="U20" s="683">
        <f t="shared" si="1"/>
        <v>5.5061982850863842</v>
      </c>
      <c r="V20" s="683">
        <f t="shared" si="1"/>
        <v>8.7163484365022441</v>
      </c>
      <c r="W20" s="599">
        <f t="shared" si="1"/>
        <v>8.1931868147612192</v>
      </c>
      <c r="X20" s="682">
        <f t="shared" si="1"/>
        <v>5.5291557340878086</v>
      </c>
      <c r="Y20" s="683">
        <f t="shared" si="1"/>
        <v>6.7606092167361567</v>
      </c>
      <c r="Z20" s="683">
        <f t="shared" si="1"/>
        <v>5.3915159532604804</v>
      </c>
      <c r="AA20" s="683">
        <f t="shared" si="1"/>
        <v>3.5461786554528203</v>
      </c>
      <c r="AB20" s="599">
        <f t="shared" si="1"/>
        <v>5.2888121415932403</v>
      </c>
      <c r="AC20" s="682">
        <f t="shared" ref="AC20:AL25" si="2">AC7/X7*100-100</f>
        <v>2.8620265937518354</v>
      </c>
      <c r="AD20" s="683">
        <f t="shared" si="2"/>
        <v>1.5251709373210076</v>
      </c>
      <c r="AE20" s="683">
        <f t="shared" si="2"/>
        <v>2.7732351110502265</v>
      </c>
      <c r="AF20" s="683">
        <f t="shared" si="2"/>
        <v>3.788062698245227</v>
      </c>
      <c r="AG20" s="599">
        <f t="shared" si="2"/>
        <v>2.7391695394004785</v>
      </c>
      <c r="AH20" s="682">
        <f t="shared" si="2"/>
        <v>3.5010704815147164</v>
      </c>
      <c r="AI20" s="683">
        <f t="shared" si="2"/>
        <v>1.8478902162732993</v>
      </c>
      <c r="AJ20" s="683">
        <f t="shared" si="2"/>
        <v>4.5571197332791087</v>
      </c>
      <c r="AK20" s="683">
        <f t="shared" si="2"/>
        <v>-0.94313013784118027</v>
      </c>
      <c r="AL20" s="599">
        <f t="shared" si="2"/>
        <v>2.2057359602364812</v>
      </c>
      <c r="AM20" s="682">
        <f>AM7/AH7*100-100</f>
        <v>4.5290661238311714E-2</v>
      </c>
      <c r="AN20" s="725">
        <f>AN7/AI7*100-100</f>
        <v>-17.530358522990568</v>
      </c>
      <c r="AO20" s="683"/>
      <c r="AP20" s="683"/>
      <c r="AQ20" s="348"/>
    </row>
    <row r="21" spans="1:43" ht="30" customHeight="1">
      <c r="A21" s="669" t="s">
        <v>188</v>
      </c>
      <c r="B21" s="670" t="s">
        <v>452</v>
      </c>
      <c r="C21" s="671" t="s">
        <v>187</v>
      </c>
      <c r="D21" s="682"/>
      <c r="E21" s="683"/>
      <c r="F21" s="683"/>
      <c r="G21" s="683"/>
      <c r="H21" s="600"/>
      <c r="I21" s="682">
        <f t="shared" si="0"/>
        <v>16.490543310127819</v>
      </c>
      <c r="J21" s="683">
        <f t="shared" si="0"/>
        <v>13.114396833951332</v>
      </c>
      <c r="K21" s="683">
        <f t="shared" si="0"/>
        <v>8.2894538359430641</v>
      </c>
      <c r="L21" s="683">
        <f t="shared" si="0"/>
        <v>3.9970249322435905</v>
      </c>
      <c r="M21" s="600">
        <f t="shared" si="0"/>
        <v>10.270223856787084</v>
      </c>
      <c r="N21" s="682">
        <f t="shared" si="0"/>
        <v>4.1340011147062796</v>
      </c>
      <c r="O21" s="683">
        <f t="shared" si="0"/>
        <v>3.4077821180815278</v>
      </c>
      <c r="P21" s="683">
        <f t="shared" si="0"/>
        <v>2.4043788296032318</v>
      </c>
      <c r="Q21" s="683">
        <f t="shared" si="0"/>
        <v>0.31091802758591314</v>
      </c>
      <c r="R21" s="600">
        <f t="shared" si="0"/>
        <v>2.5661242622585547</v>
      </c>
      <c r="S21" s="682">
        <f t="shared" si="1"/>
        <v>-6.6070742677542142</v>
      </c>
      <c r="T21" s="683">
        <f t="shared" si="1"/>
        <v>-8.8597254116327662</v>
      </c>
      <c r="U21" s="683">
        <f t="shared" si="1"/>
        <v>-11.021086630023717</v>
      </c>
      <c r="V21" s="683">
        <f t="shared" si="1"/>
        <v>-11.015165079729883</v>
      </c>
      <c r="W21" s="600">
        <f t="shared" si="1"/>
        <v>-9.3578114799707066</v>
      </c>
      <c r="X21" s="682">
        <f t="shared" si="1"/>
        <v>-8.359764553915312</v>
      </c>
      <c r="Y21" s="683">
        <f t="shared" si="1"/>
        <v>-4.7279974920934364</v>
      </c>
      <c r="Z21" s="683">
        <f t="shared" si="1"/>
        <v>-2.9522863782465834</v>
      </c>
      <c r="AA21" s="683">
        <f t="shared" si="1"/>
        <v>-0.91269056660857473</v>
      </c>
      <c r="AB21" s="600">
        <f t="shared" si="1"/>
        <v>-4.3240861648972242</v>
      </c>
      <c r="AC21" s="682">
        <f t="shared" si="2"/>
        <v>2.2124349741029903</v>
      </c>
      <c r="AD21" s="683">
        <f t="shared" si="2"/>
        <v>2.978921844209296</v>
      </c>
      <c r="AE21" s="683">
        <f t="shared" si="2"/>
        <v>6.823366211164128</v>
      </c>
      <c r="AF21" s="683">
        <f t="shared" si="2"/>
        <v>8.8712269078527157</v>
      </c>
      <c r="AG21" s="600">
        <f t="shared" si="2"/>
        <v>5.2054542651934952</v>
      </c>
      <c r="AH21" s="682">
        <f t="shared" si="2"/>
        <v>10.475202613635474</v>
      </c>
      <c r="AI21" s="683">
        <f t="shared" si="2"/>
        <v>10.797278279309808</v>
      </c>
      <c r="AJ21" s="683">
        <f t="shared" si="2"/>
        <v>8.2010164799632719</v>
      </c>
      <c r="AK21" s="683">
        <f t="shared" si="2"/>
        <v>7.0359309275760324</v>
      </c>
      <c r="AL21" s="600">
        <f t="shared" si="2"/>
        <v>9.0982829430467262</v>
      </c>
      <c r="AM21" s="682">
        <f>AM8/AH8*100-100</f>
        <v>9.3064694511294448</v>
      </c>
      <c r="AN21" s="725">
        <f>AN8/AI8*100-100</f>
        <v>6.2212637666626165</v>
      </c>
      <c r="AO21" s="683"/>
      <c r="AP21" s="683"/>
      <c r="AQ21" s="349"/>
    </row>
    <row r="22" spans="1:43" ht="30" customHeight="1">
      <c r="A22" s="669" t="s">
        <v>468</v>
      </c>
      <c r="B22" s="670" t="s">
        <v>453</v>
      </c>
      <c r="C22" s="671" t="s">
        <v>469</v>
      </c>
      <c r="D22" s="682"/>
      <c r="E22" s="683"/>
      <c r="F22" s="683"/>
      <c r="G22" s="683"/>
      <c r="H22" s="600"/>
      <c r="I22" s="682">
        <f t="shared" si="0"/>
        <v>23.439077149428456</v>
      </c>
      <c r="J22" s="683">
        <f t="shared" si="0"/>
        <v>28.335159167976371</v>
      </c>
      <c r="K22" s="683">
        <f t="shared" si="0"/>
        <v>17.466761473355376</v>
      </c>
      <c r="L22" s="683">
        <f t="shared" si="0"/>
        <v>7.4229326450375908</v>
      </c>
      <c r="M22" s="600">
        <f t="shared" si="0"/>
        <v>18.547717340015794</v>
      </c>
      <c r="N22" s="682">
        <f t="shared" si="0"/>
        <v>-9.0219077113507353</v>
      </c>
      <c r="O22" s="683">
        <f t="shared" si="0"/>
        <v>-8.4216608277924081</v>
      </c>
      <c r="P22" s="683">
        <f t="shared" si="0"/>
        <v>-13.050773234095303</v>
      </c>
      <c r="Q22" s="683">
        <f t="shared" si="0"/>
        <v>-3.6039596444071975</v>
      </c>
      <c r="R22" s="600">
        <f t="shared" si="0"/>
        <v>-8.5518690315716128</v>
      </c>
      <c r="S22" s="682">
        <f t="shared" si="1"/>
        <v>18.260313067624878</v>
      </c>
      <c r="T22" s="683">
        <f t="shared" si="1"/>
        <v>20.193548536151098</v>
      </c>
      <c r="U22" s="683">
        <f t="shared" si="1"/>
        <v>32.963789438742481</v>
      </c>
      <c r="V22" s="683">
        <f t="shared" si="1"/>
        <v>23.235681638916247</v>
      </c>
      <c r="W22" s="600">
        <f t="shared" si="1"/>
        <v>23.681560684177754</v>
      </c>
      <c r="X22" s="682">
        <f t="shared" si="1"/>
        <v>7.6502260891187603</v>
      </c>
      <c r="Y22" s="683">
        <f t="shared" si="1"/>
        <v>-12.572909988177955</v>
      </c>
      <c r="Z22" s="683">
        <f t="shared" si="1"/>
        <v>-17.90573882136411</v>
      </c>
      <c r="AA22" s="683">
        <f t="shared" si="1"/>
        <v>-5.3113878854038035</v>
      </c>
      <c r="AB22" s="600">
        <f t="shared" si="1"/>
        <v>-7.4222106152035252</v>
      </c>
      <c r="AC22" s="682">
        <f t="shared" si="2"/>
        <v>-0.51292642467683436</v>
      </c>
      <c r="AD22" s="683">
        <f t="shared" si="2"/>
        <v>11.929325230022798</v>
      </c>
      <c r="AE22" s="683">
        <f t="shared" si="2"/>
        <v>22.429745673193196</v>
      </c>
      <c r="AF22" s="683">
        <f t="shared" si="2"/>
        <v>2.745210014522101</v>
      </c>
      <c r="AG22" s="600">
        <f t="shared" si="2"/>
        <v>8.5886545482362493</v>
      </c>
      <c r="AH22" s="682">
        <f t="shared" si="2"/>
        <v>-0.50621350921547048</v>
      </c>
      <c r="AI22" s="683">
        <f t="shared" si="2"/>
        <v>6.0978906379774287</v>
      </c>
      <c r="AJ22" s="683">
        <f t="shared" si="2"/>
        <v>-4.211491660080469</v>
      </c>
      <c r="AK22" s="683">
        <f t="shared" si="2"/>
        <v>0.97186754372526707</v>
      </c>
      <c r="AL22" s="600">
        <f t="shared" si="2"/>
        <v>0.442453381506553</v>
      </c>
      <c r="AM22" s="682">
        <f t="shared" ref="AM22:AN25" si="3">AM9/AH9*100-100</f>
        <v>-10.459578312279135</v>
      </c>
      <c r="AN22" s="725">
        <f t="shared" si="3"/>
        <v>-23.657851293451245</v>
      </c>
      <c r="AO22" s="683"/>
      <c r="AP22" s="683"/>
      <c r="AQ22" s="349"/>
    </row>
    <row r="23" spans="1:43" ht="30" customHeight="1">
      <c r="A23" s="669" t="s">
        <v>190</v>
      </c>
      <c r="B23" s="670" t="s">
        <v>454</v>
      </c>
      <c r="C23" s="671" t="s">
        <v>189</v>
      </c>
      <c r="D23" s="682"/>
      <c r="E23" s="683"/>
      <c r="F23" s="683"/>
      <c r="G23" s="683"/>
      <c r="H23" s="600"/>
      <c r="I23" s="682">
        <f t="shared" si="0"/>
        <v>0.61485067912079217</v>
      </c>
      <c r="J23" s="683">
        <f t="shared" si="0"/>
        <v>0.5499605513528536</v>
      </c>
      <c r="K23" s="683">
        <f t="shared" si="0"/>
        <v>-1.0868049638248038</v>
      </c>
      <c r="L23" s="683">
        <f t="shared" si="0"/>
        <v>-12.34562096420288</v>
      </c>
      <c r="M23" s="600">
        <f t="shared" si="0"/>
        <v>-2.9628263671585273</v>
      </c>
      <c r="N23" s="682">
        <f t="shared" si="0"/>
        <v>-36.365378473331198</v>
      </c>
      <c r="O23" s="683">
        <f t="shared" si="0"/>
        <v>-33.165631995568987</v>
      </c>
      <c r="P23" s="683">
        <f t="shared" si="0"/>
        <v>-35.148914175627098</v>
      </c>
      <c r="Q23" s="683">
        <f t="shared" si="0"/>
        <v>-31.524129669032845</v>
      </c>
      <c r="R23" s="600">
        <f t="shared" si="0"/>
        <v>-34.185289744197576</v>
      </c>
      <c r="S23" s="682">
        <f t="shared" si="1"/>
        <v>-27.879274576724882</v>
      </c>
      <c r="T23" s="683">
        <f t="shared" si="1"/>
        <v>-26.627532228360963</v>
      </c>
      <c r="U23" s="683">
        <f t="shared" si="1"/>
        <v>-21.876849134755886</v>
      </c>
      <c r="V23" s="683">
        <f t="shared" si="1"/>
        <v>-8.0529552308957761</v>
      </c>
      <c r="W23" s="600">
        <f t="shared" si="1"/>
        <v>-21.555634934809788</v>
      </c>
      <c r="X23" s="682">
        <f t="shared" si="1"/>
        <v>15.483591599393762</v>
      </c>
      <c r="Y23" s="683">
        <f t="shared" si="1"/>
        <v>16.088852633890752</v>
      </c>
      <c r="Z23" s="683">
        <f t="shared" si="1"/>
        <v>18.238449291267983</v>
      </c>
      <c r="AA23" s="683">
        <f t="shared" si="1"/>
        <v>20.661696840610588</v>
      </c>
      <c r="AB23" s="600">
        <f t="shared" si="1"/>
        <v>17.690095094981146</v>
      </c>
      <c r="AC23" s="682">
        <f t="shared" si="2"/>
        <v>16.869325334118983</v>
      </c>
      <c r="AD23" s="683">
        <f t="shared" si="2"/>
        <v>24.220967000891875</v>
      </c>
      <c r="AE23" s="683">
        <f t="shared" si="2"/>
        <v>26.900852376719129</v>
      </c>
      <c r="AF23" s="683">
        <f t="shared" si="2"/>
        <v>14.215778572773502</v>
      </c>
      <c r="AG23" s="600">
        <f t="shared" si="2"/>
        <v>20.37053755674782</v>
      </c>
      <c r="AH23" s="682">
        <f t="shared" si="2"/>
        <v>0.36438221173126806</v>
      </c>
      <c r="AI23" s="683">
        <f t="shared" si="2"/>
        <v>-8.5644975306224609</v>
      </c>
      <c r="AJ23" s="683">
        <f t="shared" si="2"/>
        <v>-17.240313591362849</v>
      </c>
      <c r="AK23" s="683">
        <f t="shared" si="2"/>
        <v>-14.408176722716775</v>
      </c>
      <c r="AL23" s="600">
        <f t="shared" si="2"/>
        <v>-10.252275515506724</v>
      </c>
      <c r="AM23" s="682">
        <f t="shared" si="3"/>
        <v>-9.3721814383084592</v>
      </c>
      <c r="AN23" s="725">
        <f t="shared" si="3"/>
        <v>-36.331838244916902</v>
      </c>
      <c r="AO23" s="683"/>
      <c r="AP23" s="683"/>
      <c r="AQ23" s="349"/>
    </row>
    <row r="24" spans="1:43" ht="30" customHeight="1">
      <c r="A24" s="675" t="s">
        <v>192</v>
      </c>
      <c r="B24" s="674" t="s">
        <v>455</v>
      </c>
      <c r="C24" s="673" t="s">
        <v>191</v>
      </c>
      <c r="D24" s="682"/>
      <c r="E24" s="683"/>
      <c r="F24" s="683"/>
      <c r="G24" s="683"/>
      <c r="H24" s="600"/>
      <c r="I24" s="682">
        <f t="shared" si="0"/>
        <v>13.177260075494715</v>
      </c>
      <c r="J24" s="683">
        <f t="shared" si="0"/>
        <v>10.084303644336927</v>
      </c>
      <c r="K24" s="683">
        <f t="shared" si="0"/>
        <v>8.1440119705844722</v>
      </c>
      <c r="L24" s="683">
        <f t="shared" si="0"/>
        <v>3.0791277029633903</v>
      </c>
      <c r="M24" s="600">
        <f t="shared" si="0"/>
        <v>8.5679668204482908</v>
      </c>
      <c r="N24" s="682">
        <f t="shared" si="0"/>
        <v>-12.419566755381879</v>
      </c>
      <c r="O24" s="683">
        <f t="shared" si="0"/>
        <v>-5.7641786431772601</v>
      </c>
      <c r="P24" s="683">
        <f t="shared" si="0"/>
        <v>-10.144438444924404</v>
      </c>
      <c r="Q24" s="683">
        <f t="shared" si="0"/>
        <v>-0.86620207817206563</v>
      </c>
      <c r="R24" s="600">
        <f t="shared" si="0"/>
        <v>-7.3947531076162392</v>
      </c>
      <c r="S24" s="682">
        <f t="shared" si="1"/>
        <v>13.892254726597812</v>
      </c>
      <c r="T24" s="683">
        <f t="shared" si="1"/>
        <v>4.4513683903647774</v>
      </c>
      <c r="U24" s="683">
        <f t="shared" si="1"/>
        <v>5.6035454067452832</v>
      </c>
      <c r="V24" s="683">
        <f t="shared" si="1"/>
        <v>4.7679833156541633</v>
      </c>
      <c r="W24" s="600">
        <f t="shared" si="1"/>
        <v>7.0925338821217423</v>
      </c>
      <c r="X24" s="682">
        <f t="shared" si="1"/>
        <v>-1.2344636584706876</v>
      </c>
      <c r="Y24" s="683">
        <f t="shared" si="1"/>
        <v>-6.1212385521151447</v>
      </c>
      <c r="Z24" s="683">
        <f t="shared" si="1"/>
        <v>-6.0921829433103341</v>
      </c>
      <c r="AA24" s="683">
        <f t="shared" si="1"/>
        <v>5.1430336519485991</v>
      </c>
      <c r="AB24" s="600">
        <f t="shared" si="1"/>
        <v>-2.0207747240856975</v>
      </c>
      <c r="AC24" s="682">
        <f t="shared" si="2"/>
        <v>-0.46336667521586605</v>
      </c>
      <c r="AD24" s="683">
        <f t="shared" si="2"/>
        <v>7.5906793518656173</v>
      </c>
      <c r="AE24" s="683">
        <f t="shared" si="2"/>
        <v>17.375497064949826</v>
      </c>
      <c r="AF24" s="683">
        <f t="shared" si="2"/>
        <v>0.29541374245143004</v>
      </c>
      <c r="AG24" s="600">
        <f t="shared" si="2"/>
        <v>5.8180677707051416</v>
      </c>
      <c r="AH24" s="682">
        <f t="shared" si="2"/>
        <v>2.6247981585185727</v>
      </c>
      <c r="AI24" s="683">
        <f t="shared" si="2"/>
        <v>7.6907134591803299</v>
      </c>
      <c r="AJ24" s="683">
        <f t="shared" si="2"/>
        <v>-5.531894298712615</v>
      </c>
      <c r="AK24" s="683">
        <f t="shared" si="2"/>
        <v>1.5264194236058017</v>
      </c>
      <c r="AL24" s="600">
        <f t="shared" si="2"/>
        <v>1.4568861875500829</v>
      </c>
      <c r="AM24" s="682">
        <f t="shared" si="3"/>
        <v>-3.0966489237052741</v>
      </c>
      <c r="AN24" s="725">
        <f t="shared" si="3"/>
        <v>-15.952464958142215</v>
      </c>
      <c r="AO24" s="683"/>
      <c r="AP24" s="683"/>
      <c r="AQ24" s="349"/>
    </row>
    <row r="25" spans="1:43" ht="30" customHeight="1" thickBot="1">
      <c r="A25" s="676" t="s">
        <v>769</v>
      </c>
      <c r="B25" s="681"/>
      <c r="C25" s="679" t="s">
        <v>770</v>
      </c>
      <c r="D25" s="601"/>
      <c r="E25" s="601"/>
      <c r="F25" s="601"/>
      <c r="G25" s="601"/>
      <c r="H25" s="602"/>
      <c r="I25" s="601">
        <f t="shared" si="0"/>
        <v>6.7825808517162613</v>
      </c>
      <c r="J25" s="601">
        <f t="shared" si="0"/>
        <v>8.4533943408797541</v>
      </c>
      <c r="K25" s="601">
        <f t="shared" si="0"/>
        <v>4.8673228556845345</v>
      </c>
      <c r="L25" s="601">
        <f t="shared" si="0"/>
        <v>-4.7410585393895559</v>
      </c>
      <c r="M25" s="602">
        <f t="shared" si="0"/>
        <v>3.7724774837229091</v>
      </c>
      <c r="N25" s="601">
        <f t="shared" si="0"/>
        <v>-22.650262130099748</v>
      </c>
      <c r="O25" s="601">
        <f t="shared" si="0"/>
        <v>-21.389129391255111</v>
      </c>
      <c r="P25" s="601">
        <f t="shared" si="0"/>
        <v>-22.69560837228866</v>
      </c>
      <c r="Q25" s="601">
        <f t="shared" si="0"/>
        <v>-19.347726480557029</v>
      </c>
      <c r="R25" s="602">
        <f t="shared" si="0"/>
        <v>-21.570968398775321</v>
      </c>
      <c r="S25" s="601">
        <f t="shared" si="1"/>
        <v>-14.054607154261745</v>
      </c>
      <c r="T25" s="601">
        <f t="shared" si="1"/>
        <v>-9.7696220364686326</v>
      </c>
      <c r="U25" s="601">
        <f t="shared" si="1"/>
        <v>-3.3412608905061063</v>
      </c>
      <c r="V25" s="601">
        <f t="shared" si="1"/>
        <v>3.1036211159301246</v>
      </c>
      <c r="W25" s="602">
        <f t="shared" si="1"/>
        <v>-6.1875704645062797</v>
      </c>
      <c r="X25" s="601">
        <f t="shared" si="1"/>
        <v>11.532383030950626</v>
      </c>
      <c r="Y25" s="601">
        <f t="shared" si="1"/>
        <v>4.9595044891768794</v>
      </c>
      <c r="Z25" s="601">
        <f t="shared" si="1"/>
        <v>2.4889230982518313</v>
      </c>
      <c r="AA25" s="601">
        <f t="shared" si="1"/>
        <v>6.0457232844334214</v>
      </c>
      <c r="AB25" s="602">
        <f t="shared" si="1"/>
        <v>6.1733379455480701</v>
      </c>
      <c r="AC25" s="601">
        <f t="shared" si="2"/>
        <v>9.703063877193955</v>
      </c>
      <c r="AD25" s="601">
        <f t="shared" si="2"/>
        <v>15.595227023717271</v>
      </c>
      <c r="AE25" s="601">
        <f t="shared" si="2"/>
        <v>18.900875980691083</v>
      </c>
      <c r="AF25" s="601">
        <f t="shared" si="2"/>
        <v>11.275025943591004</v>
      </c>
      <c r="AG25" s="602">
        <f t="shared" si="2"/>
        <v>13.802577749731327</v>
      </c>
      <c r="AH25" s="601">
        <f t="shared" si="2"/>
        <v>1.5951003008173785</v>
      </c>
      <c r="AI25" s="601">
        <f t="shared" si="2"/>
        <v>-2.9575058399864105</v>
      </c>
      <c r="AJ25" s="601">
        <f t="shared" si="2"/>
        <v>-7.1908834358198988</v>
      </c>
      <c r="AK25" s="601">
        <f t="shared" si="2"/>
        <v>-7.3490411458321176</v>
      </c>
      <c r="AL25" s="602">
        <f t="shared" si="2"/>
        <v>-4.089456299022288</v>
      </c>
      <c r="AM25" s="601">
        <f t="shared" si="3"/>
        <v>-6.4792884796403172</v>
      </c>
      <c r="AN25" s="726">
        <f t="shared" si="3"/>
        <v>-26.272972405576141</v>
      </c>
      <c r="AO25" s="205"/>
      <c r="AP25" s="205"/>
      <c r="AQ25" s="350"/>
    </row>
    <row r="27" spans="1:43" ht="44.25" thickBot="1">
      <c r="A27" s="637" t="s">
        <v>749</v>
      </c>
      <c r="B27" s="639" t="str">
        <f>B17</f>
        <v>Table (6)</v>
      </c>
      <c r="C27" s="638" t="s">
        <v>748</v>
      </c>
    </row>
    <row r="28" spans="1:43">
      <c r="A28" s="804" t="s">
        <v>744</v>
      </c>
      <c r="B28" s="798"/>
      <c r="C28" s="804" t="s">
        <v>183</v>
      </c>
      <c r="D28" s="793" t="s">
        <v>727</v>
      </c>
      <c r="E28" s="793"/>
      <c r="F28" s="793"/>
      <c r="G28" s="793"/>
      <c r="H28" s="802" t="s">
        <v>106</v>
      </c>
      <c r="I28" s="792" t="s">
        <v>728</v>
      </c>
      <c r="J28" s="793"/>
      <c r="K28" s="793"/>
      <c r="L28" s="793"/>
      <c r="M28" s="802" t="s">
        <v>107</v>
      </c>
      <c r="N28" s="793" t="s">
        <v>729</v>
      </c>
      <c r="O28" s="793"/>
      <c r="P28" s="793"/>
      <c r="Q28" s="793"/>
      <c r="R28" s="802" t="s">
        <v>108</v>
      </c>
      <c r="S28" s="792" t="s">
        <v>730</v>
      </c>
      <c r="T28" s="793"/>
      <c r="U28" s="793"/>
      <c r="V28" s="793"/>
      <c r="W28" s="802" t="s">
        <v>109</v>
      </c>
      <c r="X28" s="792" t="s">
        <v>731</v>
      </c>
      <c r="Y28" s="793"/>
      <c r="Z28" s="793"/>
      <c r="AA28" s="793"/>
      <c r="AB28" s="802" t="s">
        <v>448</v>
      </c>
      <c r="AC28" s="792" t="s">
        <v>732</v>
      </c>
      <c r="AD28" s="793"/>
      <c r="AE28" s="793"/>
      <c r="AF28" s="793"/>
      <c r="AG28" s="802" t="s">
        <v>449</v>
      </c>
      <c r="AH28" s="792" t="s">
        <v>733</v>
      </c>
      <c r="AI28" s="793"/>
      <c r="AJ28" s="793"/>
      <c r="AK28" s="793"/>
      <c r="AL28" s="802" t="s">
        <v>450</v>
      </c>
      <c r="AM28" s="792" t="s">
        <v>734</v>
      </c>
      <c r="AN28" s="793"/>
      <c r="AO28" s="793"/>
      <c r="AP28" s="793"/>
      <c r="AQ28" s="802" t="s">
        <v>439</v>
      </c>
    </row>
    <row r="29" spans="1:43" ht="13.5" thickBot="1">
      <c r="A29" s="805"/>
      <c r="B29" s="799"/>
      <c r="C29" s="805"/>
      <c r="D29" s="346">
        <v>1</v>
      </c>
      <c r="E29" s="346">
        <v>2</v>
      </c>
      <c r="F29" s="346">
        <v>3</v>
      </c>
      <c r="G29" s="346">
        <v>4</v>
      </c>
      <c r="H29" s="803"/>
      <c r="I29" s="347">
        <v>1</v>
      </c>
      <c r="J29" s="346">
        <v>2</v>
      </c>
      <c r="K29" s="346">
        <v>3</v>
      </c>
      <c r="L29" s="346">
        <v>4</v>
      </c>
      <c r="M29" s="803"/>
      <c r="N29" s="346">
        <v>1</v>
      </c>
      <c r="O29" s="346">
        <v>2</v>
      </c>
      <c r="P29" s="346">
        <v>3</v>
      </c>
      <c r="Q29" s="346">
        <v>4</v>
      </c>
      <c r="R29" s="803"/>
      <c r="S29" s="347">
        <v>1</v>
      </c>
      <c r="T29" s="346">
        <v>2</v>
      </c>
      <c r="U29" s="346">
        <v>3</v>
      </c>
      <c r="V29" s="346">
        <v>4</v>
      </c>
      <c r="W29" s="803"/>
      <c r="X29" s="347">
        <v>1</v>
      </c>
      <c r="Y29" s="346">
        <v>2</v>
      </c>
      <c r="Z29" s="346">
        <v>3</v>
      </c>
      <c r="AA29" s="346">
        <v>4</v>
      </c>
      <c r="AB29" s="803"/>
      <c r="AC29" s="347">
        <v>1</v>
      </c>
      <c r="AD29" s="346">
        <v>2</v>
      </c>
      <c r="AE29" s="346">
        <v>3</v>
      </c>
      <c r="AF29" s="346">
        <v>4</v>
      </c>
      <c r="AG29" s="803"/>
      <c r="AH29" s="347">
        <v>1</v>
      </c>
      <c r="AI29" s="346">
        <v>2</v>
      </c>
      <c r="AJ29" s="346">
        <v>3</v>
      </c>
      <c r="AK29" s="346">
        <v>4</v>
      </c>
      <c r="AL29" s="803"/>
      <c r="AM29" s="347">
        <v>1</v>
      </c>
      <c r="AN29" s="346">
        <v>2</v>
      </c>
      <c r="AO29" s="346">
        <v>3</v>
      </c>
      <c r="AP29" s="346">
        <v>4</v>
      </c>
      <c r="AQ29" s="803"/>
    </row>
    <row r="30" spans="1:43" ht="30" customHeight="1">
      <c r="A30" s="669" t="s">
        <v>186</v>
      </c>
      <c r="B30" s="670" t="s">
        <v>451</v>
      </c>
      <c r="C30" s="671" t="s">
        <v>578</v>
      </c>
      <c r="D30" s="682"/>
      <c r="E30" s="683">
        <f>E7/D7*100-100</f>
        <v>3.6364289259834379</v>
      </c>
      <c r="F30" s="683">
        <f t="shared" ref="F30:AK30" si="4">F7/E7*100-100</f>
        <v>-0.48470549859371204</v>
      </c>
      <c r="G30" s="683">
        <f t="shared" si="4"/>
        <v>4.8639163598750628</v>
      </c>
      <c r="H30" s="599"/>
      <c r="I30" s="682">
        <f>I7/G7*100-100</f>
        <v>5.352499192846409</v>
      </c>
      <c r="J30" s="683">
        <f t="shared" si="4"/>
        <v>1.1110526075840141</v>
      </c>
      <c r="K30" s="683">
        <f t="shared" si="4"/>
        <v>0.4817285266400404</v>
      </c>
      <c r="L30" s="683">
        <f t="shared" si="4"/>
        <v>5.0879306464206309</v>
      </c>
      <c r="M30" s="599"/>
      <c r="N30" s="682">
        <f>N7/L7*100-100</f>
        <v>4.2438440819517353</v>
      </c>
      <c r="O30" s="683">
        <f t="shared" si="4"/>
        <v>0.91358097710194386</v>
      </c>
      <c r="P30" s="683">
        <f t="shared" si="4"/>
        <v>0.87039441474270518</v>
      </c>
      <c r="Q30" s="683">
        <f t="shared" si="4"/>
        <v>3.0151706428282381</v>
      </c>
      <c r="R30" s="599"/>
      <c r="S30" s="682">
        <f>S7/Q7*100-100</f>
        <v>4.9452833615531944</v>
      </c>
      <c r="T30" s="683">
        <f t="shared" si="4"/>
        <v>-0.48367096099210016</v>
      </c>
      <c r="U30" s="683">
        <f t="shared" si="4"/>
        <v>-1.933761799381756</v>
      </c>
      <c r="V30" s="683">
        <f t="shared" si="4"/>
        <v>6.1495283489380057</v>
      </c>
      <c r="W30" s="599"/>
      <c r="X30" s="682">
        <f>X7/V7*100-100</f>
        <v>1.8686454308916751</v>
      </c>
      <c r="Y30" s="683">
        <f t="shared" si="4"/>
        <v>0.67761692312843991</v>
      </c>
      <c r="Z30" s="683">
        <f t="shared" si="4"/>
        <v>-3.1913588389630974</v>
      </c>
      <c r="AA30" s="683">
        <f t="shared" si="4"/>
        <v>4.2909187442155599</v>
      </c>
      <c r="AB30" s="599"/>
      <c r="AC30" s="682">
        <f>AC7/AA7*100-100</f>
        <v>1.1955771950648852</v>
      </c>
      <c r="AD30" s="683">
        <f t="shared" si="4"/>
        <v>-0.63084885492997955</v>
      </c>
      <c r="AE30" s="683">
        <f t="shared" si="4"/>
        <v>-2.0012756741182756</v>
      </c>
      <c r="AF30" s="683">
        <f t="shared" si="4"/>
        <v>5.320732599167016</v>
      </c>
      <c r="AG30" s="599"/>
      <c r="AH30" s="682">
        <f>AH7/AF7*100-100</f>
        <v>0.91575365594577818</v>
      </c>
      <c r="AI30" s="683">
        <f t="shared" si="4"/>
        <v>-2.2180316626301249</v>
      </c>
      <c r="AJ30" s="683">
        <f t="shared" si="4"/>
        <v>0.60556317162321704</v>
      </c>
      <c r="AK30" s="683">
        <f t="shared" si="4"/>
        <v>-0.21968729172715484</v>
      </c>
      <c r="AL30" s="599"/>
      <c r="AM30" s="682">
        <f>AM7/AK7*100-100</f>
        <v>1.9227229858582007</v>
      </c>
      <c r="AN30" s="725">
        <f>AN7/AM7*100-100</f>
        <v>-19.396067337095289</v>
      </c>
      <c r="AO30" s="683"/>
      <c r="AP30" s="683"/>
      <c r="AQ30" s="348"/>
    </row>
    <row r="31" spans="1:43" ht="30" customHeight="1">
      <c r="A31" s="669" t="s">
        <v>188</v>
      </c>
      <c r="B31" s="670" t="s">
        <v>452</v>
      </c>
      <c r="C31" s="671" t="s">
        <v>187</v>
      </c>
      <c r="D31" s="682"/>
      <c r="E31" s="683">
        <f t="shared" ref="E31:AK31" si="5">E8/D8*100-100</f>
        <v>4.1843056702275447</v>
      </c>
      <c r="F31" s="683">
        <f t="shared" si="5"/>
        <v>4.4248410784886687</v>
      </c>
      <c r="G31" s="683">
        <f t="shared" si="5"/>
        <v>2.9839919434597277</v>
      </c>
      <c r="H31" s="600"/>
      <c r="I31" s="682">
        <f t="shared" ref="I31:I35" si="6">I8/G8*100-100</f>
        <v>3.9716231027459514</v>
      </c>
      <c r="J31" s="683">
        <f t="shared" si="5"/>
        <v>1.1648204273352576</v>
      </c>
      <c r="K31" s="683">
        <f t="shared" si="5"/>
        <v>-2.9445200555088036E-2</v>
      </c>
      <c r="L31" s="683">
        <f t="shared" si="5"/>
        <v>-1.0981365369937777</v>
      </c>
      <c r="M31" s="600"/>
      <c r="N31" s="682">
        <f t="shared" ref="N31:N35" si="7">N8/L8*100-100</f>
        <v>4.1085658280435382</v>
      </c>
      <c r="O31" s="683">
        <f t="shared" si="5"/>
        <v>0.45930816814976083</v>
      </c>
      <c r="P31" s="683">
        <f t="shared" si="5"/>
        <v>-0.99949582326566144</v>
      </c>
      <c r="Q31" s="683">
        <f t="shared" si="5"/>
        <v>-3.1199951408215583</v>
      </c>
      <c r="R31" s="600"/>
      <c r="S31" s="682">
        <f t="shared" ref="S31:S35" si="8">S8/Q8*100-100</f>
        <v>-3.0713331344926331</v>
      </c>
      <c r="T31" s="683">
        <f t="shared" si="5"/>
        <v>-1.9637851623560749</v>
      </c>
      <c r="U31" s="683">
        <f t="shared" si="5"/>
        <v>-3.3472597651142024</v>
      </c>
      <c r="V31" s="683">
        <f t="shared" si="5"/>
        <v>-3.1135477725686513</v>
      </c>
      <c r="W31" s="600"/>
      <c r="X31" s="682">
        <f t="shared" ref="X31:X35" si="9">X8/V8*100-100</f>
        <v>-0.1788803565357</v>
      </c>
      <c r="Y31" s="683">
        <f t="shared" si="5"/>
        <v>1.9214590666651645</v>
      </c>
      <c r="Z31" s="683">
        <f t="shared" si="5"/>
        <v>-1.5458140045446669</v>
      </c>
      <c r="AA31" s="683">
        <f t="shared" si="5"/>
        <v>-1.0773410986255243</v>
      </c>
      <c r="AB31" s="600"/>
      <c r="AC31" s="682">
        <f t="shared" ref="AC31:AC35" si="10">AC8/AA8*100-100</f>
        <v>2.9693889050281825</v>
      </c>
      <c r="AD31" s="683">
        <f t="shared" si="5"/>
        <v>2.6857639203404347</v>
      </c>
      <c r="AE31" s="683">
        <f t="shared" si="5"/>
        <v>2.1297113745806513</v>
      </c>
      <c r="AF31" s="683">
        <f t="shared" si="5"/>
        <v>0.8190588404627448</v>
      </c>
      <c r="AG31" s="600"/>
      <c r="AH31" s="682">
        <f t="shared" ref="AH31:AH35" si="11">AH8/AF8*100-100</f>
        <v>4.4864141368899766</v>
      </c>
      <c r="AI31" s="683">
        <f t="shared" si="5"/>
        <v>2.9851305201518414</v>
      </c>
      <c r="AJ31" s="683">
        <f t="shared" si="5"/>
        <v>-0.26344730528941795</v>
      </c>
      <c r="AK31" s="683">
        <f t="shared" si="5"/>
        <v>-0.26653936075243223</v>
      </c>
      <c r="AL31" s="600"/>
      <c r="AM31" s="682">
        <f t="shared" ref="AM31:AM35" si="12">AM8/AK8*100-100</f>
        <v>6.7028701104106005</v>
      </c>
      <c r="AN31" s="725">
        <f t="shared" ref="AN31:AN35" si="13">AN8/AM8*100-100</f>
        <v>7.8346395737426633E-2</v>
      </c>
      <c r="AO31" s="683"/>
      <c r="AP31" s="683"/>
      <c r="AQ31" s="349"/>
    </row>
    <row r="32" spans="1:43" ht="30" customHeight="1">
      <c r="A32" s="669" t="s">
        <v>468</v>
      </c>
      <c r="B32" s="670" t="s">
        <v>453</v>
      </c>
      <c r="C32" s="671" t="s">
        <v>469</v>
      </c>
      <c r="D32" s="682"/>
      <c r="E32" s="683">
        <f t="shared" ref="E32:AK32" si="14">E9/D9*100-100</f>
        <v>-1.173918129042093</v>
      </c>
      <c r="F32" s="683">
        <f t="shared" si="14"/>
        <v>14.13177024101509</v>
      </c>
      <c r="G32" s="683">
        <f t="shared" si="14"/>
        <v>6.3501770496943806</v>
      </c>
      <c r="H32" s="600"/>
      <c r="I32" s="682">
        <f t="shared" si="6"/>
        <v>2.9049623657149368</v>
      </c>
      <c r="J32" s="683">
        <f t="shared" si="14"/>
        <v>2.7459151489255191</v>
      </c>
      <c r="K32" s="683">
        <f t="shared" si="14"/>
        <v>4.4662235848031315</v>
      </c>
      <c r="L32" s="683">
        <f t="shared" si="14"/>
        <v>-2.7431439949205156</v>
      </c>
      <c r="M32" s="600"/>
      <c r="N32" s="682">
        <f t="shared" si="7"/>
        <v>-12.848244480500355</v>
      </c>
      <c r="O32" s="683">
        <f t="shared" si="14"/>
        <v>3.4238026910254433</v>
      </c>
      <c r="P32" s="683">
        <f t="shared" si="14"/>
        <v>-0.81434708296875158</v>
      </c>
      <c r="Q32" s="683">
        <f t="shared" si="14"/>
        <v>7.8235674431551985</v>
      </c>
      <c r="R32" s="600"/>
      <c r="S32" s="682">
        <f t="shared" si="8"/>
        <v>6.9192661245151612</v>
      </c>
      <c r="T32" s="683">
        <f t="shared" si="14"/>
        <v>5.1145014424976694</v>
      </c>
      <c r="U32" s="683">
        <f t="shared" si="14"/>
        <v>9.7238614752912298</v>
      </c>
      <c r="V32" s="683">
        <f t="shared" si="14"/>
        <v>-6.5191533077907593E-2</v>
      </c>
      <c r="W32" s="600"/>
      <c r="X32" s="682">
        <f t="shared" si="9"/>
        <v>-6.6026736857676411</v>
      </c>
      <c r="Y32" s="683">
        <f t="shared" si="14"/>
        <v>-14.63227423644075</v>
      </c>
      <c r="Z32" s="683">
        <f t="shared" si="14"/>
        <v>3.030986622830369</v>
      </c>
      <c r="AA32" s="683">
        <f t="shared" si="14"/>
        <v>15.266136509593281</v>
      </c>
      <c r="AB32" s="600"/>
      <c r="AC32" s="682">
        <f t="shared" si="10"/>
        <v>-1.8696497154574558</v>
      </c>
      <c r="AD32" s="683">
        <f t="shared" si="14"/>
        <v>-3.9558447369298761</v>
      </c>
      <c r="AE32" s="683">
        <f t="shared" si="14"/>
        <v>12.696627651140574</v>
      </c>
      <c r="AF32" s="683">
        <f t="shared" si="14"/>
        <v>-3.2666176171445755</v>
      </c>
      <c r="AG32" s="600"/>
      <c r="AH32" s="682">
        <f t="shared" si="11"/>
        <v>-4.9750336964982722</v>
      </c>
      <c r="AI32" s="683">
        <f t="shared" si="14"/>
        <v>2.4192830620832808</v>
      </c>
      <c r="AJ32" s="683">
        <f t="shared" si="14"/>
        <v>1.7460553902664486</v>
      </c>
      <c r="AK32" s="683">
        <f t="shared" si="14"/>
        <v>1.9678711182904607</v>
      </c>
      <c r="AL32" s="600"/>
      <c r="AM32" s="682">
        <f t="shared" si="12"/>
        <v>-15.733206083442781</v>
      </c>
      <c r="AN32" s="725">
        <f t="shared" si="13"/>
        <v>-12.677336217907055</v>
      </c>
      <c r="AO32" s="683"/>
      <c r="AP32" s="683"/>
      <c r="AQ32" s="349"/>
    </row>
    <row r="33" spans="1:43" ht="30" customHeight="1">
      <c r="A33" s="669" t="s">
        <v>190</v>
      </c>
      <c r="B33" s="670" t="s">
        <v>454</v>
      </c>
      <c r="C33" s="671" t="s">
        <v>189</v>
      </c>
      <c r="D33" s="682"/>
      <c r="E33" s="683">
        <f t="shared" ref="E33:AK33" si="15">E10/D10*100-100</f>
        <v>-7.6781353099961507</v>
      </c>
      <c r="F33" s="683">
        <f t="shared" si="15"/>
        <v>-0.14541854241116425</v>
      </c>
      <c r="G33" s="683">
        <f t="shared" si="15"/>
        <v>-1.1510991990332684</v>
      </c>
      <c r="H33" s="600"/>
      <c r="I33" s="682">
        <f t="shared" si="6"/>
        <v>10.41235659206319</v>
      </c>
      <c r="J33" s="683">
        <f t="shared" si="15"/>
        <v>-7.7376769935058007</v>
      </c>
      <c r="K33" s="683">
        <f t="shared" si="15"/>
        <v>-1.7708645850161133</v>
      </c>
      <c r="L33" s="683">
        <f t="shared" si="15"/>
        <v>-12.402596894064573</v>
      </c>
      <c r="M33" s="600"/>
      <c r="N33" s="682">
        <f t="shared" si="7"/>
        <v>-19.843724855615349</v>
      </c>
      <c r="O33" s="683">
        <f t="shared" si="15"/>
        <v>-3.0984407414843105</v>
      </c>
      <c r="P33" s="683">
        <f t="shared" si="15"/>
        <v>-4.6857734806629736</v>
      </c>
      <c r="Q33" s="683">
        <f t="shared" si="15"/>
        <v>-7.5064304604571959</v>
      </c>
      <c r="R33" s="600"/>
      <c r="S33" s="682">
        <f t="shared" si="8"/>
        <v>-15.577141514237596</v>
      </c>
      <c r="T33" s="683">
        <f t="shared" si="15"/>
        <v>-1.4165970740156411</v>
      </c>
      <c r="U33" s="683">
        <f t="shared" si="15"/>
        <v>1.4855834091550832</v>
      </c>
      <c r="V33" s="683">
        <f t="shared" si="15"/>
        <v>8.8603094616110099</v>
      </c>
      <c r="W33" s="600"/>
      <c r="X33" s="682">
        <f t="shared" si="9"/>
        <v>6.033368832090872</v>
      </c>
      <c r="Y33" s="683">
        <f t="shared" si="15"/>
        <v>-0.89991161582344148</v>
      </c>
      <c r="Z33" s="683">
        <f t="shared" si="15"/>
        <v>3.3647739250290556</v>
      </c>
      <c r="AA33" s="683">
        <f t="shared" si="15"/>
        <v>11.091355958793073</v>
      </c>
      <c r="AB33" s="600"/>
      <c r="AC33" s="682">
        <f t="shared" si="10"/>
        <v>2.7007625682545608</v>
      </c>
      <c r="AD33" s="683">
        <f t="shared" si="15"/>
        <v>5.3339597346197394</v>
      </c>
      <c r="AE33" s="683">
        <f t="shared" si="15"/>
        <v>5.5947174901551193</v>
      </c>
      <c r="AF33" s="683">
        <f t="shared" si="15"/>
        <v>-1.339253520691841E-2</v>
      </c>
      <c r="AG33" s="600"/>
      <c r="AH33" s="682">
        <f t="shared" si="11"/>
        <v>-9.7541625453346512</v>
      </c>
      <c r="AI33" s="683">
        <f t="shared" si="15"/>
        <v>-4.037036614186718</v>
      </c>
      <c r="AJ33" s="683">
        <f t="shared" si="15"/>
        <v>-4.4245892472606556</v>
      </c>
      <c r="AK33" s="683">
        <f t="shared" si="15"/>
        <v>3.4082704707844726</v>
      </c>
      <c r="AL33" s="600"/>
      <c r="AM33" s="682">
        <f t="shared" si="12"/>
        <v>-4.4443374422187958</v>
      </c>
      <c r="AN33" s="725">
        <f t="shared" si="13"/>
        <v>-32.583774250440925</v>
      </c>
      <c r="AO33" s="683"/>
      <c r="AP33" s="683"/>
      <c r="AQ33" s="349"/>
    </row>
    <row r="34" spans="1:43" ht="30" customHeight="1">
      <c r="A34" s="669" t="s">
        <v>192</v>
      </c>
      <c r="B34" s="674" t="s">
        <v>455</v>
      </c>
      <c r="C34" s="671" t="s">
        <v>191</v>
      </c>
      <c r="D34" s="682"/>
      <c r="E34" s="683">
        <f t="shared" ref="E34:AK34" si="16">E11/D11*100-100</f>
        <v>0.85789453616501987</v>
      </c>
      <c r="F34" s="683">
        <f t="shared" si="16"/>
        <v>3.58574020867988</v>
      </c>
      <c r="G34" s="683">
        <f t="shared" si="16"/>
        <v>-0.67517016112844885</v>
      </c>
      <c r="H34" s="600"/>
      <c r="I34" s="682">
        <f t="shared" si="6"/>
        <v>9.0665245907662921</v>
      </c>
      <c r="J34" s="683">
        <f t="shared" si="16"/>
        <v>-1.8983930195734899</v>
      </c>
      <c r="K34" s="683">
        <f t="shared" si="16"/>
        <v>1.7599890108003251</v>
      </c>
      <c r="L34" s="683">
        <f t="shared" si="16"/>
        <v>-5.3270113390928628</v>
      </c>
      <c r="M34" s="600"/>
      <c r="N34" s="682">
        <f t="shared" si="7"/>
        <v>-7.3324184148145406</v>
      </c>
      <c r="O34" s="683">
        <f t="shared" si="16"/>
        <v>5.5565172234723832</v>
      </c>
      <c r="P34" s="683">
        <f t="shared" si="16"/>
        <v>-2.9700083816187544</v>
      </c>
      <c r="Q34" s="683">
        <f t="shared" si="16"/>
        <v>4.4486592052880809</v>
      </c>
      <c r="R34" s="600"/>
      <c r="S34" s="682">
        <f t="shared" si="8"/>
        <v>6.4633861311375256</v>
      </c>
      <c r="T34" s="683">
        <f t="shared" si="16"/>
        <v>-3.193393677384492</v>
      </c>
      <c r="U34" s="683">
        <f t="shared" si="16"/>
        <v>-1.8996947230702119</v>
      </c>
      <c r="V34" s="683">
        <f t="shared" si="16"/>
        <v>3.6222348673447584</v>
      </c>
      <c r="W34" s="600"/>
      <c r="X34" s="682">
        <f t="shared" si="9"/>
        <v>0.36380484958729653</v>
      </c>
      <c r="Y34" s="683">
        <f t="shared" si="16"/>
        <v>-7.9832435667265003</v>
      </c>
      <c r="Z34" s="683">
        <f t="shared" si="16"/>
        <v>-1.8693325405083954</v>
      </c>
      <c r="AA34" s="683">
        <f t="shared" si="16"/>
        <v>16.019693239916677</v>
      </c>
      <c r="AB34" s="600"/>
      <c r="AC34" s="682">
        <f t="shared" si="10"/>
        <v>-4.9877590990696916</v>
      </c>
      <c r="AD34" s="683">
        <f t="shared" si="16"/>
        <v>-0.53767135053423942</v>
      </c>
      <c r="AE34" s="683">
        <f t="shared" si="16"/>
        <v>7.0551458524032284</v>
      </c>
      <c r="AF34" s="683">
        <f t="shared" si="16"/>
        <v>-0.86309811893008259</v>
      </c>
      <c r="AG34" s="600"/>
      <c r="AH34" s="682">
        <f t="shared" si="11"/>
        <v>-2.7810776065483083</v>
      </c>
      <c r="AI34" s="683">
        <f t="shared" si="16"/>
        <v>4.3721335074152137</v>
      </c>
      <c r="AJ34" s="683">
        <f t="shared" si="16"/>
        <v>-6.0894248965583557</v>
      </c>
      <c r="AK34" s="683">
        <f t="shared" si="16"/>
        <v>6.5440510955137654</v>
      </c>
      <c r="AL34" s="600"/>
      <c r="AM34" s="682">
        <f t="shared" si="12"/>
        <v>-7.2080014105050623</v>
      </c>
      <c r="AN34" s="725">
        <f t="shared" si="13"/>
        <v>-9.4745387963794627</v>
      </c>
      <c r="AO34" s="683"/>
      <c r="AP34" s="683"/>
      <c r="AQ34" s="349"/>
    </row>
    <row r="35" spans="1:43" ht="30" customHeight="1" thickBot="1">
      <c r="A35" s="676" t="s">
        <v>769</v>
      </c>
      <c r="B35" s="677"/>
      <c r="C35" s="679" t="s">
        <v>770</v>
      </c>
      <c r="D35" s="601"/>
      <c r="E35" s="601">
        <f t="shared" ref="E35:AK35" si="17">E12/D12*100-100</f>
        <v>-5.3092967550901591</v>
      </c>
      <c r="F35" s="601">
        <f t="shared" si="17"/>
        <v>3.1178084986690067</v>
      </c>
      <c r="G35" s="601">
        <f t="shared" si="17"/>
        <v>2.3898602108798173</v>
      </c>
      <c r="H35" s="602"/>
      <c r="I35" s="601">
        <f t="shared" si="6"/>
        <v>6.8076713419415995</v>
      </c>
      <c r="J35" s="601">
        <f t="shared" si="17"/>
        <v>-3.82768334007379</v>
      </c>
      <c r="K35" s="601">
        <f t="shared" si="17"/>
        <v>-0.29183888876653441</v>
      </c>
      <c r="L35" s="601">
        <f t="shared" si="17"/>
        <v>-6.9915257261706927</v>
      </c>
      <c r="M35" s="602"/>
      <c r="N35" s="601">
        <f t="shared" si="7"/>
        <v>-13.272756823465343</v>
      </c>
      <c r="O35" s="601">
        <f t="shared" si="17"/>
        <v>-2.2596617739973226</v>
      </c>
      <c r="P35" s="601">
        <f t="shared" si="17"/>
        <v>-1.9489457967625583</v>
      </c>
      <c r="Q35" s="601">
        <f t="shared" si="17"/>
        <v>-2.9635348159192176</v>
      </c>
      <c r="R35" s="602"/>
      <c r="S35" s="601">
        <f t="shared" si="8"/>
        <v>-7.5809439713036539</v>
      </c>
      <c r="T35" s="601">
        <f t="shared" si="17"/>
        <v>2.6133847133020396</v>
      </c>
      <c r="U35" s="601">
        <f t="shared" si="17"/>
        <v>5.0365905756497398</v>
      </c>
      <c r="V35" s="601">
        <f t="shared" si="17"/>
        <v>3.5065327040452559</v>
      </c>
      <c r="W35" s="602"/>
      <c r="X35" s="601">
        <f t="shared" si="9"/>
        <v>-2.5649489445086715E-2</v>
      </c>
      <c r="Y35" s="601">
        <f t="shared" si="17"/>
        <v>-3.4338752496960865</v>
      </c>
      <c r="Z35" s="601">
        <f t="shared" si="17"/>
        <v>2.5641946996843359</v>
      </c>
      <c r="AA35" s="601">
        <f t="shared" si="17"/>
        <v>7.0986482582288772</v>
      </c>
      <c r="AB35" s="602"/>
      <c r="AC35" s="601">
        <f t="shared" si="10"/>
        <v>3.4222995558587996</v>
      </c>
      <c r="AD35" s="601">
        <f t="shared" si="17"/>
        <v>1.7527015089371645</v>
      </c>
      <c r="AE35" s="601">
        <f t="shared" si="17"/>
        <v>5.4971983535662332</v>
      </c>
      <c r="AF35" s="601">
        <f t="shared" si="17"/>
        <v>0.22974822652503235</v>
      </c>
      <c r="AG35" s="602"/>
      <c r="AH35" s="601">
        <f t="shared" si="11"/>
        <v>-5.5745095755349183</v>
      </c>
      <c r="AI35" s="601">
        <f t="shared" si="17"/>
        <v>-2.8069669431962012</v>
      </c>
      <c r="AJ35" s="601">
        <f t="shared" si="17"/>
        <v>0.89499310524713849</v>
      </c>
      <c r="AK35" s="601">
        <f t="shared" si="17"/>
        <v>5.8944882613815253E-2</v>
      </c>
      <c r="AL35" s="602"/>
      <c r="AM35" s="601">
        <f t="shared" si="12"/>
        <v>-4.6880986514729841</v>
      </c>
      <c r="AN35" s="726">
        <f t="shared" si="13"/>
        <v>-23.377898717069527</v>
      </c>
      <c r="AO35" s="205"/>
      <c r="AP35" s="205"/>
      <c r="AQ35" s="350"/>
    </row>
    <row r="37" spans="1:43" ht="44.25" thickBot="1">
      <c r="A37" s="637" t="s">
        <v>750</v>
      </c>
      <c r="B37" s="639" t="str">
        <f>B27</f>
        <v>Table (6)</v>
      </c>
      <c r="C37" s="638" t="s">
        <v>751</v>
      </c>
    </row>
    <row r="38" spans="1:43">
      <c r="A38" s="804" t="s">
        <v>744</v>
      </c>
      <c r="B38" s="798"/>
      <c r="C38" s="804" t="s">
        <v>183</v>
      </c>
      <c r="D38" s="793" t="s">
        <v>727</v>
      </c>
      <c r="E38" s="793"/>
      <c r="F38" s="793"/>
      <c r="G38" s="793"/>
      <c r="H38" s="802" t="s">
        <v>106</v>
      </c>
      <c r="I38" s="792" t="s">
        <v>728</v>
      </c>
      <c r="J38" s="793"/>
      <c r="K38" s="793"/>
      <c r="L38" s="793"/>
      <c r="M38" s="802" t="s">
        <v>107</v>
      </c>
      <c r="N38" s="793" t="s">
        <v>729</v>
      </c>
      <c r="O38" s="793"/>
      <c r="P38" s="793"/>
      <c r="Q38" s="793"/>
      <c r="R38" s="802" t="s">
        <v>108</v>
      </c>
      <c r="S38" s="792" t="s">
        <v>730</v>
      </c>
      <c r="T38" s="793"/>
      <c r="U38" s="793"/>
      <c r="V38" s="793"/>
      <c r="W38" s="802" t="s">
        <v>109</v>
      </c>
      <c r="X38" s="792" t="s">
        <v>731</v>
      </c>
      <c r="Y38" s="793"/>
      <c r="Z38" s="793"/>
      <c r="AA38" s="793"/>
      <c r="AB38" s="802" t="s">
        <v>448</v>
      </c>
      <c r="AC38" s="792" t="s">
        <v>732</v>
      </c>
      <c r="AD38" s="793"/>
      <c r="AE38" s="793"/>
      <c r="AF38" s="793"/>
      <c r="AG38" s="802" t="s">
        <v>449</v>
      </c>
      <c r="AH38" s="792" t="s">
        <v>733</v>
      </c>
      <c r="AI38" s="793"/>
      <c r="AJ38" s="793"/>
      <c r="AK38" s="793"/>
      <c r="AL38" s="802" t="s">
        <v>450</v>
      </c>
      <c r="AM38" s="792" t="s">
        <v>734</v>
      </c>
      <c r="AN38" s="793"/>
      <c r="AO38" s="793"/>
      <c r="AP38" s="793"/>
      <c r="AQ38" s="802" t="s">
        <v>439</v>
      </c>
    </row>
    <row r="39" spans="1:43" ht="13.5" thickBot="1">
      <c r="A39" s="805"/>
      <c r="B39" s="799"/>
      <c r="C39" s="805"/>
      <c r="D39" s="346">
        <v>1</v>
      </c>
      <c r="E39" s="346">
        <v>2</v>
      </c>
      <c r="F39" s="346">
        <v>3</v>
      </c>
      <c r="G39" s="346">
        <v>4</v>
      </c>
      <c r="H39" s="803"/>
      <c r="I39" s="347">
        <v>1</v>
      </c>
      <c r="J39" s="346">
        <v>2</v>
      </c>
      <c r="K39" s="346">
        <v>3</v>
      </c>
      <c r="L39" s="346">
        <v>4</v>
      </c>
      <c r="M39" s="803"/>
      <c r="N39" s="346">
        <v>1</v>
      </c>
      <c r="O39" s="346">
        <v>2</v>
      </c>
      <c r="P39" s="346">
        <v>3</v>
      </c>
      <c r="Q39" s="346">
        <v>4</v>
      </c>
      <c r="R39" s="803"/>
      <c r="S39" s="347">
        <v>1</v>
      </c>
      <c r="T39" s="346">
        <v>2</v>
      </c>
      <c r="U39" s="346">
        <v>3</v>
      </c>
      <c r="V39" s="346">
        <v>4</v>
      </c>
      <c r="W39" s="803"/>
      <c r="X39" s="347">
        <v>1</v>
      </c>
      <c r="Y39" s="346">
        <v>2</v>
      </c>
      <c r="Z39" s="346">
        <v>3</v>
      </c>
      <c r="AA39" s="346">
        <v>4</v>
      </c>
      <c r="AB39" s="803"/>
      <c r="AC39" s="347">
        <v>1</v>
      </c>
      <c r="AD39" s="346">
        <v>2</v>
      </c>
      <c r="AE39" s="346">
        <v>3</v>
      </c>
      <c r="AF39" s="346">
        <v>4</v>
      </c>
      <c r="AG39" s="803"/>
      <c r="AH39" s="347">
        <v>1</v>
      </c>
      <c r="AI39" s="346">
        <v>2</v>
      </c>
      <c r="AJ39" s="346">
        <v>3</v>
      </c>
      <c r="AK39" s="346">
        <v>4</v>
      </c>
      <c r="AL39" s="803"/>
      <c r="AM39" s="347">
        <v>1</v>
      </c>
      <c r="AN39" s="346">
        <v>2</v>
      </c>
      <c r="AO39" s="346">
        <v>3</v>
      </c>
      <c r="AP39" s="346">
        <v>4</v>
      </c>
      <c r="AQ39" s="803"/>
    </row>
    <row r="40" spans="1:43" ht="30" customHeight="1">
      <c r="A40" s="669" t="s">
        <v>186</v>
      </c>
      <c r="B40" s="670" t="s">
        <v>451</v>
      </c>
      <c r="C40" s="671" t="s">
        <v>578</v>
      </c>
      <c r="D40" s="682">
        <f>D7/D$12*100</f>
        <v>13.770244605510673</v>
      </c>
      <c r="E40" s="683">
        <f t="shared" ref="E40:AM40" si="18">E7/E$12*100</f>
        <v>15.071162505376453</v>
      </c>
      <c r="F40" s="683">
        <f t="shared" si="18"/>
        <v>14.544637798624754</v>
      </c>
      <c r="G40" s="683">
        <f t="shared" si="18"/>
        <v>14.896081296120345</v>
      </c>
      <c r="H40" s="599">
        <f t="shared" si="18"/>
        <v>14.563892382193661</v>
      </c>
      <c r="I40" s="682">
        <f t="shared" si="18"/>
        <v>14.69313367671784</v>
      </c>
      <c r="J40" s="683">
        <f t="shared" si="18"/>
        <v>15.447670013089414</v>
      </c>
      <c r="K40" s="683">
        <f t="shared" si="18"/>
        <v>15.567517917542773</v>
      </c>
      <c r="L40" s="683">
        <f t="shared" si="18"/>
        <v>17.589346089466716</v>
      </c>
      <c r="M40" s="599">
        <f t="shared" si="18"/>
        <v>15.780912692772075</v>
      </c>
      <c r="N40" s="682">
        <f t="shared" si="18"/>
        <v>21.141927081915576</v>
      </c>
      <c r="O40" s="683">
        <f t="shared" si="18"/>
        <v>21.828321953005862</v>
      </c>
      <c r="P40" s="683">
        <f t="shared" si="18"/>
        <v>22.455969114292174</v>
      </c>
      <c r="Q40" s="683">
        <f t="shared" si="18"/>
        <v>23.839548213864614</v>
      </c>
      <c r="R40" s="599">
        <f t="shared" si="18"/>
        <v>22.290192944359386</v>
      </c>
      <c r="S40" s="682">
        <f t="shared" si="18"/>
        <v>27.07069569871609</v>
      </c>
      <c r="T40" s="683">
        <f t="shared" si="18"/>
        <v>26.253653633930462</v>
      </c>
      <c r="U40" s="683">
        <f t="shared" si="18"/>
        <v>24.511430129172631</v>
      </c>
      <c r="V40" s="683">
        <f t="shared" si="18"/>
        <v>25.13731915655152</v>
      </c>
      <c r="W40" s="599">
        <f t="shared" si="18"/>
        <v>25.707116011249941</v>
      </c>
      <c r="X40" s="682">
        <f t="shared" si="18"/>
        <v>25.613616284224406</v>
      </c>
      <c r="Y40" s="683">
        <f t="shared" si="18"/>
        <v>26.704166237871458</v>
      </c>
      <c r="Z40" s="683">
        <f t="shared" si="18"/>
        <v>25.205619313800661</v>
      </c>
      <c r="AA40" s="683">
        <f t="shared" si="18"/>
        <v>24.544821419361277</v>
      </c>
      <c r="AB40" s="599">
        <f t="shared" si="18"/>
        <v>25.492951062711995</v>
      </c>
      <c r="AC40" s="682">
        <f t="shared" si="18"/>
        <v>24.016361861500968</v>
      </c>
      <c r="AD40" s="683">
        <f t="shared" si="18"/>
        <v>23.453780158953073</v>
      </c>
      <c r="AE40" s="683">
        <f t="shared" si="18"/>
        <v>21.786744786283514</v>
      </c>
      <c r="AF40" s="683">
        <f t="shared" si="18"/>
        <v>22.893362124950592</v>
      </c>
      <c r="AG40" s="599">
        <f t="shared" si="18"/>
        <v>23.014633526592419</v>
      </c>
      <c r="AH40" s="682">
        <f t="shared" si="18"/>
        <v>24.466919707512456</v>
      </c>
      <c r="AI40" s="683">
        <f t="shared" si="18"/>
        <v>24.615175521425684</v>
      </c>
      <c r="AJ40" s="683">
        <f t="shared" si="18"/>
        <v>24.544563805243929</v>
      </c>
      <c r="AK40" s="683">
        <f t="shared" si="18"/>
        <v>24.476215041529407</v>
      </c>
      <c r="AL40" s="599">
        <f t="shared" si="18"/>
        <v>24.525223887522724</v>
      </c>
      <c r="AM40" s="682">
        <f t="shared" si="18"/>
        <v>26.17388227623109</v>
      </c>
      <c r="AN40" s="683">
        <f>AN7/AN$12*100</f>
        <v>27.53406405196198</v>
      </c>
      <c r="AO40" s="683"/>
      <c r="AP40" s="683"/>
      <c r="AQ40" s="599"/>
    </row>
    <row r="41" spans="1:43" ht="30" customHeight="1">
      <c r="A41" s="669" t="s">
        <v>188</v>
      </c>
      <c r="B41" s="670" t="s">
        <v>452</v>
      </c>
      <c r="C41" s="671" t="s">
        <v>187</v>
      </c>
      <c r="D41" s="682">
        <f t="shared" ref="D41:AM41" si="19">D8/D$12*100</f>
        <v>13.435543475304144</v>
      </c>
      <c r="E41" s="683">
        <f t="shared" si="19"/>
        <v>14.78257865142599</v>
      </c>
      <c r="F41" s="683">
        <f t="shared" si="19"/>
        <v>14.96994989401218</v>
      </c>
      <c r="G41" s="683">
        <f t="shared" si="19"/>
        <v>15.056815158295633</v>
      </c>
      <c r="H41" s="600">
        <f t="shared" si="19"/>
        <v>14.555740742966893</v>
      </c>
      <c r="I41" s="682">
        <f t="shared" si="19"/>
        <v>14.657013780912633</v>
      </c>
      <c r="J41" s="683">
        <f t="shared" si="19"/>
        <v>15.417889665590826</v>
      </c>
      <c r="K41" s="683">
        <f t="shared" si="19"/>
        <v>15.458463645581071</v>
      </c>
      <c r="L41" s="683">
        <f t="shared" si="19"/>
        <v>16.43797377346397</v>
      </c>
      <c r="M41" s="600">
        <f t="shared" si="19"/>
        <v>15.467153035640646</v>
      </c>
      <c r="N41" s="682">
        <f t="shared" si="19"/>
        <v>19.7323679618281</v>
      </c>
      <c r="O41" s="683">
        <f t="shared" si="19"/>
        <v>20.28128887155054</v>
      </c>
      <c r="P41" s="683">
        <f t="shared" si="19"/>
        <v>20.477677062764304</v>
      </c>
      <c r="Q41" s="683">
        <f t="shared" si="19"/>
        <v>20.444659124606655</v>
      </c>
      <c r="R41" s="600">
        <f t="shared" si="19"/>
        <v>20.22727946333735</v>
      </c>
      <c r="S41" s="682">
        <f t="shared" si="19"/>
        <v>21.44226135411445</v>
      </c>
      <c r="T41" s="683">
        <f t="shared" si="19"/>
        <v>20.485808421485302</v>
      </c>
      <c r="U41" s="683">
        <f t="shared" si="19"/>
        <v>18.850664411440572</v>
      </c>
      <c r="V41" s="683">
        <f t="shared" si="19"/>
        <v>17.645011858106603</v>
      </c>
      <c r="W41" s="600">
        <f t="shared" si="19"/>
        <v>19.543730904756725</v>
      </c>
      <c r="X41" s="682">
        <f t="shared" si="19"/>
        <v>17.617967316651377</v>
      </c>
      <c r="Y41" s="683">
        <f t="shared" si="19"/>
        <v>18.595019105768522</v>
      </c>
      <c r="Z41" s="683">
        <f t="shared" si="19"/>
        <v>17.849869293947805</v>
      </c>
      <c r="AA41" s="683">
        <f t="shared" si="19"/>
        <v>16.487197180508257</v>
      </c>
      <c r="AB41" s="600">
        <f t="shared" si="19"/>
        <v>17.611430046768582</v>
      </c>
      <c r="AC41" s="682">
        <f t="shared" si="19"/>
        <v>16.414995854126381</v>
      </c>
      <c r="AD41" s="683">
        <f t="shared" si="19"/>
        <v>16.565519775238005</v>
      </c>
      <c r="AE41" s="683">
        <f t="shared" si="19"/>
        <v>16.036745807646131</v>
      </c>
      <c r="AF41" s="683">
        <f t="shared" si="19"/>
        <v>16.131035424099203</v>
      </c>
      <c r="AG41" s="600">
        <f t="shared" si="19"/>
        <v>16.280988840205254</v>
      </c>
      <c r="AH41" s="682">
        <f t="shared" si="19"/>
        <v>17.849778065251918</v>
      </c>
      <c r="AI41" s="683">
        <f t="shared" si="19"/>
        <v>18.913513304306008</v>
      </c>
      <c r="AJ41" s="683">
        <f t="shared" si="19"/>
        <v>18.696355074322543</v>
      </c>
      <c r="AK41" s="683">
        <f t="shared" si="19"/>
        <v>18.635537233476711</v>
      </c>
      <c r="AL41" s="600">
        <f t="shared" si="19"/>
        <v>18.519631508075708</v>
      </c>
      <c r="AM41" s="682">
        <f t="shared" si="19"/>
        <v>20.862717884413666</v>
      </c>
      <c r="AN41" s="683">
        <f t="shared" ref="AN41" si="20">AN8/AN$12*100</f>
        <v>27.249400267466058</v>
      </c>
      <c r="AO41" s="683"/>
      <c r="AP41" s="683"/>
      <c r="AQ41" s="600"/>
    </row>
    <row r="42" spans="1:43" ht="30" customHeight="1">
      <c r="A42" s="669" t="s">
        <v>468</v>
      </c>
      <c r="B42" s="670" t="s">
        <v>453</v>
      </c>
      <c r="C42" s="671" t="s">
        <v>469</v>
      </c>
      <c r="D42" s="682">
        <f t="shared" ref="D42:AM42" si="21">D9/D$12*100</f>
        <v>25.296262092086835</v>
      </c>
      <c r="E42" s="683">
        <f t="shared" si="21"/>
        <v>26.401012801393126</v>
      </c>
      <c r="F42" s="683">
        <f t="shared" si="21"/>
        <v>29.220891823138302</v>
      </c>
      <c r="G42" s="683">
        <f t="shared" si="21"/>
        <v>30.351120829155214</v>
      </c>
      <c r="H42" s="600">
        <f t="shared" si="21"/>
        <v>27.827904935230912</v>
      </c>
      <c r="I42" s="682">
        <f t="shared" si="21"/>
        <v>29.242103188284968</v>
      </c>
      <c r="J42" s="683">
        <f t="shared" si="21"/>
        <v>31.240868030494184</v>
      </c>
      <c r="K42" s="683">
        <f t="shared" si="21"/>
        <v>32.731678814295613</v>
      </c>
      <c r="L42" s="683">
        <f t="shared" si="21"/>
        <v>34.226775550302705</v>
      </c>
      <c r="M42" s="600">
        <f t="shared" si="21"/>
        <v>31.790072747796106</v>
      </c>
      <c r="N42" s="682">
        <f t="shared" si="21"/>
        <v>34.394308705385477</v>
      </c>
      <c r="O42" s="683">
        <f t="shared" si="21"/>
        <v>36.394289827551027</v>
      </c>
      <c r="P42" s="683">
        <f t="shared" si="21"/>
        <v>36.815426701226926</v>
      </c>
      <c r="Q42" s="683">
        <f t="shared" si="21"/>
        <v>40.908030154827848</v>
      </c>
      <c r="R42" s="600">
        <f t="shared" si="21"/>
        <v>37.067176232875084</v>
      </c>
      <c r="S42" s="682">
        <f t="shared" si="21"/>
        <v>47.326349680477549</v>
      </c>
      <c r="T42" s="683">
        <f t="shared" si="21"/>
        <v>48.479890470973089</v>
      </c>
      <c r="U42" s="683">
        <f t="shared" si="21"/>
        <v>50.64331160428506</v>
      </c>
      <c r="V42" s="683">
        <f t="shared" si="21"/>
        <v>48.895750954925816</v>
      </c>
      <c r="W42" s="600">
        <f t="shared" si="21"/>
        <v>48.869070221690684</v>
      </c>
      <c r="X42" s="682">
        <f t="shared" si="21"/>
        <v>45.67904051384167</v>
      </c>
      <c r="Y42" s="683">
        <f t="shared" si="21"/>
        <v>40.381819336867153</v>
      </c>
      <c r="Z42" s="683">
        <f t="shared" si="21"/>
        <v>40.565605766074583</v>
      </c>
      <c r="AA42" s="683">
        <f t="shared" si="21"/>
        <v>43.659193910203555</v>
      </c>
      <c r="AB42" s="600">
        <f t="shared" si="21"/>
        <v>42.611361552320979</v>
      </c>
      <c r="AC42" s="682">
        <f t="shared" si="21"/>
        <v>41.425224636733951</v>
      </c>
      <c r="AD42" s="683">
        <f t="shared" si="21"/>
        <v>39.10118009464918</v>
      </c>
      <c r="AE42" s="683">
        <f t="shared" si="21"/>
        <v>41.7695559940707</v>
      </c>
      <c r="AF42" s="683">
        <f t="shared" si="21"/>
        <v>40.312487095195969</v>
      </c>
      <c r="AG42" s="600">
        <f t="shared" si="21"/>
        <v>40.659100267576342</v>
      </c>
      <c r="AH42" s="682">
        <f t="shared" si="21"/>
        <v>40.568417602190557</v>
      </c>
      <c r="AI42" s="683">
        <f t="shared" si="21"/>
        <v>42.749856806621139</v>
      </c>
      <c r="AJ42" s="683">
        <f t="shared" si="21"/>
        <v>43.110457364670026</v>
      </c>
      <c r="AK42" s="683">
        <f t="shared" si="21"/>
        <v>43.932919396345291</v>
      </c>
      <c r="AL42" s="600">
        <f t="shared" si="21"/>
        <v>42.580300617338757</v>
      </c>
      <c r="AM42" s="682">
        <f t="shared" si="21"/>
        <v>38.841804775115435</v>
      </c>
      <c r="AN42" s="683">
        <f t="shared" ref="AN42" si="22">AN9/AN$12*100</f>
        <v>44.266207820937176</v>
      </c>
      <c r="AO42" s="683"/>
      <c r="AP42" s="683"/>
      <c r="AQ42" s="600"/>
    </row>
    <row r="43" spans="1:43" ht="30" customHeight="1">
      <c r="A43" s="669" t="s">
        <v>190</v>
      </c>
      <c r="B43" s="670" t="s">
        <v>454</v>
      </c>
      <c r="C43" s="671" t="s">
        <v>189</v>
      </c>
      <c r="D43" s="682">
        <f t="shared" ref="D43:AM43" si="23">D10/D$12*100</f>
        <v>75.945739964465517</v>
      </c>
      <c r="E43" s="683">
        <f t="shared" si="23"/>
        <v>74.045836481402489</v>
      </c>
      <c r="F43" s="683">
        <f t="shared" si="23"/>
        <v>71.702610035811077</v>
      </c>
      <c r="G43" s="683">
        <f t="shared" si="23"/>
        <v>69.22291105781936</v>
      </c>
      <c r="H43" s="600">
        <f t="shared" si="23"/>
        <v>72.71783501980876</v>
      </c>
      <c r="I43" s="682">
        <f t="shared" si="23"/>
        <v>71.559136567892949</v>
      </c>
      <c r="J43" s="683">
        <f t="shared" si="23"/>
        <v>68.64981942193171</v>
      </c>
      <c r="K43" s="683">
        <f t="shared" si="23"/>
        <v>67.631499097533592</v>
      </c>
      <c r="L43" s="683">
        <f t="shared" si="23"/>
        <v>63.696816181107366</v>
      </c>
      <c r="M43" s="600">
        <f t="shared" si="23"/>
        <v>67.998118134245317</v>
      </c>
      <c r="N43" s="682">
        <f t="shared" si="23"/>
        <v>58.870769283434996</v>
      </c>
      <c r="O43" s="683">
        <f t="shared" si="23"/>
        <v>58.365557576876903</v>
      </c>
      <c r="P43" s="683">
        <f t="shared" si="23"/>
        <v>56.736442264851959</v>
      </c>
      <c r="Q43" s="683">
        <f t="shared" si="23"/>
        <v>54.080247648089887</v>
      </c>
      <c r="R43" s="600">
        <f t="shared" si="23"/>
        <v>57.061477766293088</v>
      </c>
      <c r="S43" s="682">
        <f t="shared" si="23"/>
        <v>49.401165628136738</v>
      </c>
      <c r="T43" s="683">
        <f t="shared" si="23"/>
        <v>47.461011346023412</v>
      </c>
      <c r="U43" s="683">
        <f t="shared" si="23"/>
        <v>45.856481053340012</v>
      </c>
      <c r="V43" s="683">
        <f t="shared" si="23"/>
        <v>48.228363832459806</v>
      </c>
      <c r="W43" s="600">
        <f t="shared" si="23"/>
        <v>47.713841494370293</v>
      </c>
      <c r="X43" s="682">
        <f t="shared" si="23"/>
        <v>51.151278946049125</v>
      </c>
      <c r="Y43" s="683">
        <f t="shared" si="23"/>
        <v>52.49352480100621</v>
      </c>
      <c r="Z43" s="683">
        <f t="shared" si="23"/>
        <v>52.903270380775588</v>
      </c>
      <c r="AA43" s="683">
        <f t="shared" si="23"/>
        <v>54.875538924492936</v>
      </c>
      <c r="AB43" s="600">
        <f t="shared" si="23"/>
        <v>52.889422631689584</v>
      </c>
      <c r="AC43" s="682">
        <f t="shared" si="23"/>
        <v>54.492693723614835</v>
      </c>
      <c r="AD43" s="683">
        <f t="shared" si="23"/>
        <v>56.410602582478475</v>
      </c>
      <c r="AE43" s="683">
        <f t="shared" si="23"/>
        <v>56.462747220858965</v>
      </c>
      <c r="AF43" s="683">
        <f t="shared" si="23"/>
        <v>56.325777951638315</v>
      </c>
      <c r="AG43" s="600">
        <f t="shared" si="23"/>
        <v>55.941863173284148</v>
      </c>
      <c r="AH43" s="682">
        <f t="shared" si="23"/>
        <v>53.832571890080494</v>
      </c>
      <c r="AI43" s="683">
        <f t="shared" si="23"/>
        <v>53.151269826436653</v>
      </c>
      <c r="AJ43" s="683">
        <f t="shared" si="23"/>
        <v>50.348925049157621</v>
      </c>
      <c r="AK43" s="683">
        <f t="shared" si="23"/>
        <v>52.034281048082732</v>
      </c>
      <c r="AL43" s="600">
        <f t="shared" si="23"/>
        <v>52.347267875762718</v>
      </c>
      <c r="AM43" s="682">
        <f t="shared" si="23"/>
        <v>52.167359279567926</v>
      </c>
      <c r="AN43" s="683">
        <f t="shared" ref="AN43" si="24">AN10/AN$12*100</f>
        <v>45.899634845086034</v>
      </c>
      <c r="AO43" s="683"/>
      <c r="AP43" s="683"/>
      <c r="AQ43" s="600"/>
    </row>
    <row r="44" spans="1:43" ht="30" customHeight="1">
      <c r="A44" s="669" t="s">
        <v>192</v>
      </c>
      <c r="B44" s="674" t="s">
        <v>455</v>
      </c>
      <c r="C44" s="671" t="s">
        <v>191</v>
      </c>
      <c r="D44" s="682">
        <f t="shared" ref="D44:AM44" si="25">D11/D$12*100</f>
        <v>28.447790137367168</v>
      </c>
      <c r="E44" s="683">
        <f t="shared" si="25"/>
        <v>30.300590439598068</v>
      </c>
      <c r="F44" s="683">
        <f t="shared" si="25"/>
        <v>30.438089551586305</v>
      </c>
      <c r="G44" s="683">
        <f t="shared" si="25"/>
        <v>29.526928341390551</v>
      </c>
      <c r="H44" s="600">
        <f t="shared" si="25"/>
        <v>29.665373080200226</v>
      </c>
      <c r="I44" s="682">
        <f t="shared" si="25"/>
        <v>30.151387213808384</v>
      </c>
      <c r="J44" s="683">
        <f t="shared" si="25"/>
        <v>30.756247131106146</v>
      </c>
      <c r="K44" s="683">
        <f t="shared" si="25"/>
        <v>31.389159474953061</v>
      </c>
      <c r="L44" s="683">
        <f t="shared" si="25"/>
        <v>31.950911594340752</v>
      </c>
      <c r="M44" s="600">
        <f t="shared" si="25"/>
        <v>31.036256610454132</v>
      </c>
      <c r="N44" s="682">
        <f t="shared" si="25"/>
        <v>34.139373032564144</v>
      </c>
      <c r="O44" s="683">
        <f t="shared" si="25"/>
        <v>36.869458228984328</v>
      </c>
      <c r="P44" s="683">
        <f t="shared" si="25"/>
        <v>36.485515143135366</v>
      </c>
      <c r="Q44" s="683">
        <f t="shared" si="25"/>
        <v>39.272485141388998</v>
      </c>
      <c r="R44" s="600">
        <f t="shared" si="25"/>
        <v>36.646126406864923</v>
      </c>
      <c r="S44" s="682">
        <f t="shared" si="25"/>
        <v>45.240472361444823</v>
      </c>
      <c r="T44" s="683">
        <f t="shared" si="25"/>
        <v>42.680363872412265</v>
      </c>
      <c r="U44" s="683">
        <f t="shared" si="25"/>
        <v>39.861887198238279</v>
      </c>
      <c r="V44" s="683">
        <f t="shared" si="25"/>
        <v>39.906445802043741</v>
      </c>
      <c r="W44" s="600">
        <f t="shared" si="25"/>
        <v>41.833758632067642</v>
      </c>
      <c r="X44" s="682">
        <f t="shared" si="25"/>
        <v>40.061903060766575</v>
      </c>
      <c r="Y44" s="683">
        <f t="shared" si="25"/>
        <v>38.174529481513339</v>
      </c>
      <c r="Z44" s="683">
        <f t="shared" si="25"/>
        <v>36.524364754598636</v>
      </c>
      <c r="AA44" s="683">
        <f t="shared" si="25"/>
        <v>39.566751434566022</v>
      </c>
      <c r="AB44" s="600">
        <f t="shared" si="25"/>
        <v>38.605165293491154</v>
      </c>
      <c r="AC44" s="682">
        <f t="shared" si="25"/>
        <v>36.34927607597615</v>
      </c>
      <c r="AD44" s="683">
        <f t="shared" si="25"/>
        <v>35.531082611318737</v>
      </c>
      <c r="AE44" s="683">
        <f t="shared" si="25"/>
        <v>36.055793808859306</v>
      </c>
      <c r="AF44" s="683">
        <f t="shared" si="25"/>
        <v>35.662662595884079</v>
      </c>
      <c r="AG44" s="600">
        <f t="shared" si="25"/>
        <v>35.89658580765817</v>
      </c>
      <c r="AH44" s="682">
        <f t="shared" si="25"/>
        <v>36.717687265035437</v>
      </c>
      <c r="AI44" s="683">
        <f t="shared" si="25"/>
        <v>39.42981545878947</v>
      </c>
      <c r="AJ44" s="683">
        <f t="shared" si="25"/>
        <v>36.700301293394119</v>
      </c>
      <c r="AK44" s="683">
        <f t="shared" si="25"/>
        <v>39.078952719434149</v>
      </c>
      <c r="AL44" s="600">
        <f t="shared" si="25"/>
        <v>37.972423888699893</v>
      </c>
      <c r="AM44" s="682">
        <f t="shared" si="25"/>
        <v>38.04576421532812</v>
      </c>
      <c r="AN44" s="683">
        <f t="shared" ref="AN44" si="26">AN11/AN$12*100</f>
        <v>44.949306985451251</v>
      </c>
      <c r="AO44" s="683"/>
      <c r="AP44" s="683"/>
      <c r="AQ44" s="600"/>
    </row>
    <row r="45" spans="1:43" ht="30" customHeight="1" thickBot="1">
      <c r="A45" s="676" t="s">
        <v>769</v>
      </c>
      <c r="B45" s="677"/>
      <c r="C45" s="679" t="s">
        <v>770</v>
      </c>
      <c r="D45" s="601">
        <f>SUM(D40:D43)-D44</f>
        <v>100.00000000000001</v>
      </c>
      <c r="E45" s="601">
        <f>SUM(E40:E43)-E44</f>
        <v>100</v>
      </c>
      <c r="F45" s="601">
        <f t="shared" ref="F45:H45" si="27">SUM(F40:F43)-F44</f>
        <v>100</v>
      </c>
      <c r="G45" s="601">
        <f t="shared" si="27"/>
        <v>100</v>
      </c>
      <c r="H45" s="602">
        <f t="shared" si="27"/>
        <v>100</v>
      </c>
      <c r="I45" s="601">
        <f t="shared" ref="I45:AM45" si="28">I12/I$12*100</f>
        <v>100</v>
      </c>
      <c r="J45" s="601">
        <f t="shared" si="28"/>
        <v>100</v>
      </c>
      <c r="K45" s="601">
        <f t="shared" si="28"/>
        <v>100</v>
      </c>
      <c r="L45" s="601">
        <f t="shared" si="28"/>
        <v>100</v>
      </c>
      <c r="M45" s="602">
        <f t="shared" si="28"/>
        <v>100</v>
      </c>
      <c r="N45" s="601">
        <f t="shared" si="28"/>
        <v>100</v>
      </c>
      <c r="O45" s="601">
        <f t="shared" si="28"/>
        <v>100</v>
      </c>
      <c r="P45" s="601">
        <f t="shared" si="28"/>
        <v>100</v>
      </c>
      <c r="Q45" s="601">
        <f t="shared" si="28"/>
        <v>100</v>
      </c>
      <c r="R45" s="602">
        <f t="shared" si="28"/>
        <v>100</v>
      </c>
      <c r="S45" s="601">
        <f t="shared" si="28"/>
        <v>100</v>
      </c>
      <c r="T45" s="601">
        <f t="shared" si="28"/>
        <v>100</v>
      </c>
      <c r="U45" s="601">
        <f t="shared" si="28"/>
        <v>100</v>
      </c>
      <c r="V45" s="601">
        <f t="shared" si="28"/>
        <v>100</v>
      </c>
      <c r="W45" s="602">
        <f t="shared" si="28"/>
        <v>100</v>
      </c>
      <c r="X45" s="601">
        <f t="shared" si="28"/>
        <v>100</v>
      </c>
      <c r="Y45" s="601">
        <f t="shared" si="28"/>
        <v>100</v>
      </c>
      <c r="Z45" s="601">
        <f t="shared" si="28"/>
        <v>100</v>
      </c>
      <c r="AA45" s="601">
        <f t="shared" si="28"/>
        <v>100</v>
      </c>
      <c r="AB45" s="602">
        <f t="shared" si="28"/>
        <v>100</v>
      </c>
      <c r="AC45" s="601">
        <f t="shared" si="28"/>
        <v>100</v>
      </c>
      <c r="AD45" s="601">
        <f t="shared" si="28"/>
        <v>100</v>
      </c>
      <c r="AE45" s="601">
        <f t="shared" si="28"/>
        <v>100</v>
      </c>
      <c r="AF45" s="601">
        <f t="shared" si="28"/>
        <v>100</v>
      </c>
      <c r="AG45" s="602">
        <f t="shared" si="28"/>
        <v>100</v>
      </c>
      <c r="AH45" s="601">
        <f>AH12/AH$12*100</f>
        <v>100</v>
      </c>
      <c r="AI45" s="601">
        <f t="shared" si="28"/>
        <v>100</v>
      </c>
      <c r="AJ45" s="601">
        <f t="shared" si="28"/>
        <v>100</v>
      </c>
      <c r="AK45" s="601">
        <f t="shared" si="28"/>
        <v>100</v>
      </c>
      <c r="AL45" s="602">
        <f t="shared" si="28"/>
        <v>100</v>
      </c>
      <c r="AM45" s="601">
        <f t="shared" si="28"/>
        <v>100</v>
      </c>
      <c r="AN45" s="601">
        <f t="shared" ref="AN45" si="29">AN12/AN$12*100</f>
        <v>100</v>
      </c>
      <c r="AO45" s="601"/>
      <c r="AP45" s="601"/>
      <c r="AQ45" s="602"/>
    </row>
  </sheetData>
  <mergeCells count="70">
    <mergeCell ref="AM5:AP5"/>
    <mergeCell ref="AQ5:AQ6"/>
    <mergeCell ref="AB5:AB6"/>
    <mergeCell ref="AC5:AF5"/>
    <mergeCell ref="AG5:AG6"/>
    <mergeCell ref="AH5:AK5"/>
    <mergeCell ref="AL5:AL6"/>
    <mergeCell ref="X5:AA5"/>
    <mergeCell ref="B5:B6"/>
    <mergeCell ref="C5:C6"/>
    <mergeCell ref="A5:A6"/>
    <mergeCell ref="D5:G5"/>
    <mergeCell ref="H5:H6"/>
    <mergeCell ref="I5:L5"/>
    <mergeCell ref="M5:M6"/>
    <mergeCell ref="N5:Q5"/>
    <mergeCell ref="R5:R6"/>
    <mergeCell ref="S5:V5"/>
    <mergeCell ref="W5:W6"/>
    <mergeCell ref="N18:Q18"/>
    <mergeCell ref="S18:V18"/>
    <mergeCell ref="A18:A19"/>
    <mergeCell ref="B18:B19"/>
    <mergeCell ref="C18:C19"/>
    <mergeCell ref="I18:L18"/>
    <mergeCell ref="M18:M19"/>
    <mergeCell ref="D18:G18"/>
    <mergeCell ref="H18:H19"/>
    <mergeCell ref="W28:W29"/>
    <mergeCell ref="X28:AA28"/>
    <mergeCell ref="AB28:AB29"/>
    <mergeCell ref="AC28:AF28"/>
    <mergeCell ref="X18:AA18"/>
    <mergeCell ref="AC18:AF18"/>
    <mergeCell ref="I28:L28"/>
    <mergeCell ref="M28:M29"/>
    <mergeCell ref="N28:Q28"/>
    <mergeCell ref="R28:R29"/>
    <mergeCell ref="S28:V28"/>
    <mergeCell ref="A28:A29"/>
    <mergeCell ref="B28:B29"/>
    <mergeCell ref="C28:C29"/>
    <mergeCell ref="D28:G28"/>
    <mergeCell ref="H28:H29"/>
    <mergeCell ref="AG28:AG29"/>
    <mergeCell ref="AH28:AK28"/>
    <mergeCell ref="AL28:AL29"/>
    <mergeCell ref="AM28:AP28"/>
    <mergeCell ref="AQ28:AQ29"/>
    <mergeCell ref="A38:A39"/>
    <mergeCell ref="B38:B39"/>
    <mergeCell ref="C38:C39"/>
    <mergeCell ref="D38:G38"/>
    <mergeCell ref="H38:H39"/>
    <mergeCell ref="I38:L38"/>
    <mergeCell ref="M38:M39"/>
    <mergeCell ref="N38:Q38"/>
    <mergeCell ref="R38:R39"/>
    <mergeCell ref="S38:V38"/>
    <mergeCell ref="W38:W39"/>
    <mergeCell ref="X38:AA38"/>
    <mergeCell ref="AB38:AB39"/>
    <mergeCell ref="AC38:AF38"/>
    <mergeCell ref="AG38:AG39"/>
    <mergeCell ref="AH38:AK38"/>
    <mergeCell ref="AL38:AL39"/>
    <mergeCell ref="AM38:AP38"/>
    <mergeCell ref="AQ38:AQ39"/>
    <mergeCell ref="AM18:AP18"/>
    <mergeCell ref="AH18:AK18"/>
  </mergeCells>
  <hyperlinks>
    <hyperlink ref="A1" location="Appendices!A1" display="Go Back"/>
  </hyperlinks>
  <printOptions horizontalCentered="1"/>
  <pageMargins left="0.70866141732283472" right="0.70866141732283472" top="1.3385826771653544" bottom="0.74803149606299213" header="0.31496062992125984" footer="0.31496062992125984"/>
  <pageSetup paperSize="9" scale="83" pageOrder="overThenDown"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3" manualBreakCount="3">
    <brk id="16" max="42" man="1"/>
    <brk id="25" max="42" man="1"/>
    <brk id="35" max="42" man="1"/>
  </rowBreaks>
  <colBreaks count="7" manualBreakCount="7">
    <brk id="8" min="1" max="44" man="1"/>
    <brk id="13" max="1048575" man="1"/>
    <brk id="18" max="1048575" man="1"/>
    <brk id="23" max="1048575" man="1"/>
    <brk id="28" max="1048575" man="1"/>
    <brk id="33" max="1048575" man="1"/>
    <brk id="38"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H260"/>
  <sheetViews>
    <sheetView zoomScale="70" zoomScaleNormal="70" workbookViewId="0">
      <pane xSplit="6" ySplit="10" topLeftCell="AP72" activePane="bottomRight" state="frozen"/>
      <selection activeCell="DN15" sqref="DN15"/>
      <selection pane="topRight" activeCell="DN15" sqref="DN15"/>
      <selection pane="bottomLeft" activeCell="DN15" sqref="DN15"/>
      <selection pane="bottomRight" activeCell="AX77" sqref="AX77"/>
    </sheetView>
  </sheetViews>
  <sheetFormatPr defaultColWidth="8.85546875" defaultRowHeight="23.25"/>
  <cols>
    <col min="1" max="1" width="34.85546875" customWidth="1"/>
    <col min="2" max="2" width="9" style="532"/>
    <col min="3" max="3" width="38" customWidth="1"/>
    <col min="4" max="4" width="11" bestFit="1" customWidth="1"/>
    <col min="8" max="8" width="0" hidden="1" customWidth="1"/>
    <col min="13" max="13" width="0" hidden="1" customWidth="1"/>
    <col min="18" max="18" width="0" hidden="1" customWidth="1"/>
    <col min="23" max="23" width="0" hidden="1" customWidth="1"/>
    <col min="28" max="28" width="0" hidden="1" customWidth="1"/>
    <col min="33" max="33" width="0" hidden="1" customWidth="1"/>
    <col min="38" max="38" width="0" hidden="1" customWidth="1"/>
    <col min="43" max="43" width="0" hidden="1" customWidth="1"/>
    <col min="48" max="48" width="0" hidden="1" customWidth="1"/>
    <col min="49" max="49" width="9.85546875" customWidth="1"/>
    <col min="53" max="53" width="0" hidden="1" customWidth="1"/>
  </cols>
  <sheetData>
    <row r="1" spans="1:53" s="537" customFormat="1">
      <c r="B1" s="538"/>
    </row>
    <row r="2" spans="1:53" s="537" customFormat="1">
      <c r="B2" s="538"/>
    </row>
    <row r="3" spans="1:53" s="71" customFormat="1" ht="48.75" customHeight="1" thickBot="1">
      <c r="A3" s="370" t="s">
        <v>158</v>
      </c>
      <c r="B3" s="527">
        <v>1</v>
      </c>
      <c r="C3" s="371" t="s">
        <v>159</v>
      </c>
      <c r="D3" s="372" t="s">
        <v>132</v>
      </c>
      <c r="E3" s="372" t="s">
        <v>133</v>
      </c>
      <c r="F3" s="372" t="s">
        <v>134</v>
      </c>
      <c r="G3" s="372" t="s">
        <v>135</v>
      </c>
      <c r="H3" s="372">
        <v>2011</v>
      </c>
      <c r="I3" s="372" t="s">
        <v>136</v>
      </c>
      <c r="J3" s="372" t="s">
        <v>137</v>
      </c>
      <c r="K3" s="372" t="s">
        <v>138</v>
      </c>
      <c r="L3" s="372" t="s">
        <v>139</v>
      </c>
      <c r="M3" s="372">
        <v>2012</v>
      </c>
      <c r="N3" s="372" t="s">
        <v>140</v>
      </c>
      <c r="O3" s="372" t="s">
        <v>141</v>
      </c>
      <c r="P3" s="372" t="s">
        <v>142</v>
      </c>
      <c r="Q3" s="372" t="s">
        <v>143</v>
      </c>
      <c r="R3" s="372">
        <v>2013</v>
      </c>
      <c r="S3" s="372" t="s">
        <v>144</v>
      </c>
      <c r="T3" s="372" t="s">
        <v>145</v>
      </c>
      <c r="U3" s="372" t="s">
        <v>146</v>
      </c>
      <c r="V3" s="372" t="s">
        <v>147</v>
      </c>
      <c r="W3" s="372">
        <v>2014</v>
      </c>
      <c r="X3" s="372" t="s">
        <v>148</v>
      </c>
      <c r="Y3" s="372" t="s">
        <v>149</v>
      </c>
      <c r="Z3" s="372" t="s">
        <v>150</v>
      </c>
      <c r="AA3" s="372" t="s">
        <v>151</v>
      </c>
      <c r="AB3" s="372">
        <v>2015</v>
      </c>
      <c r="AC3" s="372" t="s">
        <v>152</v>
      </c>
      <c r="AD3" s="372" t="s">
        <v>153</v>
      </c>
      <c r="AE3" s="372" t="s">
        <v>68</v>
      </c>
      <c r="AF3" s="372" t="s">
        <v>69</v>
      </c>
      <c r="AG3" s="372">
        <v>2016</v>
      </c>
      <c r="AH3" s="372" t="s">
        <v>70</v>
      </c>
      <c r="AI3" s="372" t="s">
        <v>71</v>
      </c>
      <c r="AJ3" s="372" t="s">
        <v>72</v>
      </c>
      <c r="AK3" s="372" t="s">
        <v>73</v>
      </c>
      <c r="AL3" s="372">
        <v>2017</v>
      </c>
      <c r="AM3" s="372" t="s">
        <v>83</v>
      </c>
      <c r="AN3" s="372" t="s">
        <v>84</v>
      </c>
      <c r="AO3" s="372" t="s">
        <v>82</v>
      </c>
      <c r="AP3" s="372" t="s">
        <v>154</v>
      </c>
      <c r="AQ3" s="372">
        <v>2018</v>
      </c>
      <c r="AR3" s="372" t="s">
        <v>85</v>
      </c>
      <c r="AS3" s="372" t="s">
        <v>155</v>
      </c>
      <c r="AT3" s="372" t="s">
        <v>156</v>
      </c>
      <c r="AU3" s="372" t="s">
        <v>157</v>
      </c>
      <c r="AV3" s="372">
        <v>2019</v>
      </c>
      <c r="AW3" s="373" t="s">
        <v>443</v>
      </c>
      <c r="AX3" s="373" t="s">
        <v>444</v>
      </c>
      <c r="AY3" s="373" t="s">
        <v>445</v>
      </c>
      <c r="AZ3" s="373" t="s">
        <v>446</v>
      </c>
      <c r="BA3" s="231">
        <v>2020</v>
      </c>
    </row>
    <row r="4" spans="1:53" s="1" customFormat="1" ht="39" customHeight="1">
      <c r="A4" s="218" t="s">
        <v>75</v>
      </c>
      <c r="B4" s="528"/>
      <c r="C4" s="221" t="s">
        <v>74</v>
      </c>
      <c r="D4" s="219">
        <f>'T 4'!D7</f>
        <v>151.48755497296762</v>
      </c>
      <c r="E4" s="219">
        <f>'T 4'!E7</f>
        <v>145.86580344638048</v>
      </c>
      <c r="F4" s="219">
        <f>'T 4'!F7</f>
        <v>144.35055201934458</v>
      </c>
      <c r="G4" s="219">
        <f>'T 4'!G7</f>
        <v>148.27108956130735</v>
      </c>
      <c r="H4" s="219">
        <f>'T 4'!H7</f>
        <v>589.97500000000002</v>
      </c>
      <c r="I4" s="219">
        <f>'T 4'!I7</f>
        <v>158.53216035545807</v>
      </c>
      <c r="J4" s="219">
        <f>'T 4'!J7</f>
        <v>158.96222854784958</v>
      </c>
      <c r="K4" s="219">
        <f>'T 4'!K7</f>
        <v>159.37244293024111</v>
      </c>
      <c r="L4" s="219">
        <f>'T 4'!L7</f>
        <v>163.73876589183652</v>
      </c>
      <c r="M4" s="219">
        <f>'T 4'!M7</f>
        <v>640.60559772538522</v>
      </c>
      <c r="N4" s="219">
        <f>'T 4'!N7</f>
        <v>167.50448874828433</v>
      </c>
      <c r="O4" s="219">
        <f>'T 4'!O7</f>
        <v>169.13237240578451</v>
      </c>
      <c r="P4" s="219">
        <f>'T 4'!P7</f>
        <v>174.24105929809167</v>
      </c>
      <c r="Q4" s="219">
        <f>'T 4'!Q7</f>
        <v>183.72199833088013</v>
      </c>
      <c r="R4" s="219">
        <f>'T 4'!R7</f>
        <v>694.59991878304061</v>
      </c>
      <c r="S4" s="219">
        <f>'T 4'!S7</f>
        <v>207.36584085663512</v>
      </c>
      <c r="T4" s="219">
        <f>'T 4'!T7</f>
        <v>217.06583171340847</v>
      </c>
      <c r="U4" s="219">
        <f>'T 4'!U7</f>
        <v>225.54695797503905</v>
      </c>
      <c r="V4" s="219">
        <f>'T 4'!V7</f>
        <v>229.55521945491722</v>
      </c>
      <c r="W4" s="219">
        <f>'T 4'!W7</f>
        <v>879.5338499999998</v>
      </c>
      <c r="X4" s="219">
        <f>'T 4'!X7</f>
        <v>236.58995398419071</v>
      </c>
      <c r="Y4" s="219">
        <f>'T 4'!Y7</f>
        <v>236.27674155150217</v>
      </c>
      <c r="Z4" s="219">
        <f>'T 4'!Z7</f>
        <v>238.53470613828304</v>
      </c>
      <c r="AA4" s="219">
        <f>'T 4'!AA7</f>
        <v>238.33391832602408</v>
      </c>
      <c r="AB4" s="219">
        <f>'T 4'!AB7</f>
        <v>949.73532</v>
      </c>
      <c r="AC4" s="219">
        <f>'T 4'!AC7</f>
        <v>254.40172024329658</v>
      </c>
      <c r="AD4" s="219">
        <f>'T 4'!AD7</f>
        <v>255.4848203899239</v>
      </c>
      <c r="AE4" s="219">
        <f>'T 4'!AE7</f>
        <v>257.19157636100255</v>
      </c>
      <c r="AF4" s="219">
        <f>'T 4'!AF7</f>
        <v>248.45786320224801</v>
      </c>
      <c r="AG4" s="219">
        <f>'T 4'!AG7</f>
        <v>1015.535980196471</v>
      </c>
      <c r="AH4" s="219">
        <f>'T 4'!AH7</f>
        <v>292.1885890145536</v>
      </c>
      <c r="AI4" s="219">
        <f>'T 4'!AI7</f>
        <v>305.59077467231339</v>
      </c>
      <c r="AJ4" s="219">
        <f>'T 4'!AJ7</f>
        <v>323.79290750709299</v>
      </c>
      <c r="AK4" s="219">
        <f>'T 4'!AK7</f>
        <v>337.67379580604006</v>
      </c>
      <c r="AL4" s="219">
        <f>'T 4'!AL7</f>
        <v>1259.246067</v>
      </c>
      <c r="AM4" s="219">
        <f>'T 4'!AM7</f>
        <v>376.8252134505164</v>
      </c>
      <c r="AN4" s="219">
        <f>'T 4'!AN7</f>
        <v>365.85749463543368</v>
      </c>
      <c r="AO4" s="219">
        <f>'T 4'!AO7</f>
        <v>350.61092869310914</v>
      </c>
      <c r="AP4" s="219">
        <f>'T 4'!AP7</f>
        <v>363.22529322094067</v>
      </c>
      <c r="AQ4" s="219">
        <f>'T 4'!AQ7</f>
        <v>1456.5189299999997</v>
      </c>
      <c r="AR4" s="219">
        <f>'T 4'!AR7</f>
        <v>383.81810670091153</v>
      </c>
      <c r="AS4" s="219">
        <f>'T 4'!AS7</f>
        <v>366.81063355904621</v>
      </c>
      <c r="AT4" s="219">
        <f>'T 4'!AT7</f>
        <v>361.01848145237398</v>
      </c>
      <c r="AU4" s="219">
        <f>'T 4'!AU7</f>
        <v>360.72791998985218</v>
      </c>
      <c r="AV4" s="219">
        <f>'T 4'!AV7</f>
        <v>1472.375141702184</v>
      </c>
      <c r="AW4" s="220">
        <f>'T 4'!AW7</f>
        <v>391.18613176365176</v>
      </c>
      <c r="AX4" s="219">
        <f>'T 4'!AX7</f>
        <v>392.57344552899139</v>
      </c>
      <c r="AY4" s="219">
        <f>'T 4'!AY7</f>
        <v>0</v>
      </c>
      <c r="AZ4" s="219">
        <f>'T 4'!AZ7</f>
        <v>0</v>
      </c>
      <c r="BA4" s="219">
        <f>'T 4'!BA7</f>
        <v>783.75957729264314</v>
      </c>
    </row>
    <row r="5" spans="1:53" ht="39" customHeight="1">
      <c r="A5" s="216" t="s">
        <v>81</v>
      </c>
      <c r="B5" s="533"/>
      <c r="C5" s="222" t="s">
        <v>76</v>
      </c>
      <c r="D5" s="623" t="e">
        <f>D4/B4*100-100</f>
        <v>#DIV/0!</v>
      </c>
      <c r="E5" s="235">
        <f>E4/D4*100-100</f>
        <v>-3.7110319244312251</v>
      </c>
      <c r="F5" s="235">
        <f>F4/E4*100-100</f>
        <v>-1.0387982592457945</v>
      </c>
      <c r="G5" s="235">
        <f>G4/F4*100-100</f>
        <v>2.7159837542133971</v>
      </c>
      <c r="H5" s="236"/>
      <c r="I5" s="235">
        <f>I4/G4*100-100</f>
        <v>6.9204797944834411</v>
      </c>
      <c r="J5" s="235">
        <f>J4/I4*100-100</f>
        <v>0.27128135479085813</v>
      </c>
      <c r="K5" s="235">
        <f>K4/J4*100-100</f>
        <v>0.25805777016270781</v>
      </c>
      <c r="L5" s="235">
        <f>L4/K4*100-100</f>
        <v>2.7396975796540914</v>
      </c>
      <c r="M5" s="236"/>
      <c r="N5" s="235">
        <f>N4/L4*100-100</f>
        <v>2.2998358610662848</v>
      </c>
      <c r="O5" s="235">
        <f>O4/N4*100-100</f>
        <v>0.97184479631853549</v>
      </c>
      <c r="P5" s="235">
        <f>P4/O4*100-100</f>
        <v>3.0205257690410434</v>
      </c>
      <c r="Q5" s="235">
        <f>Q4/P4*100-100</f>
        <v>5.4412772000935092</v>
      </c>
      <c r="R5" s="236"/>
      <c r="S5" s="235">
        <f>S4/Q4*100-100</f>
        <v>12.86935845492647</v>
      </c>
      <c r="T5" s="235">
        <f>T4/S4*100-100</f>
        <v>4.6777187682900774</v>
      </c>
      <c r="U5" s="235">
        <f>U4/T4*100-100</f>
        <v>3.9071677908424647</v>
      </c>
      <c r="V5" s="235">
        <f>V4/U4*100-100</f>
        <v>1.7771294793174519</v>
      </c>
      <c r="W5" s="236"/>
      <c r="X5" s="235">
        <f>X4/V4*100-100</f>
        <v>3.0645064599174106</v>
      </c>
      <c r="Y5" s="235">
        <f>Y4/X4*100-100</f>
        <v>-0.13238619282603281</v>
      </c>
      <c r="Z5" s="235">
        <f>Z4/Y4*100-100</f>
        <v>0.9556440350218196</v>
      </c>
      <c r="AA5" s="235">
        <f>AA4/Z4*100-100</f>
        <v>-8.4175512867531666E-2</v>
      </c>
      <c r="AB5" s="236"/>
      <c r="AC5" s="235">
        <f>AC4/AA4*100-100</f>
        <v>6.7417185225364733</v>
      </c>
      <c r="AD5" s="235">
        <f>AD4/AC4*100-100</f>
        <v>0.42574403411717299</v>
      </c>
      <c r="AE5" s="235">
        <f>AE4/AD4*100-100</f>
        <v>0.66804594044913301</v>
      </c>
      <c r="AF5" s="235">
        <f>AF4/AE4*100-100</f>
        <v>-3.3958006254822379</v>
      </c>
      <c r="AG5" s="235"/>
      <c r="AH5" s="235">
        <f>AH4/AF4*100-100</f>
        <v>17.60086207322334</v>
      </c>
      <c r="AI5" s="235">
        <f>AI4/AH4*100-100</f>
        <v>4.586827193683547</v>
      </c>
      <c r="AJ5" s="235">
        <f>AJ4/AI4*100-100</f>
        <v>5.9563751079520841</v>
      </c>
      <c r="AK5" s="235">
        <f>AK4/AJ4*100-100</f>
        <v>4.286964901676555</v>
      </c>
      <c r="AL5" s="235"/>
      <c r="AM5" s="235">
        <f>AM4/AK4*100-100</f>
        <v>11.594449474831308</v>
      </c>
      <c r="AN5" s="235">
        <f>AN4/AM4*100-100</f>
        <v>-2.910558641937314</v>
      </c>
      <c r="AO5" s="235">
        <f>AO4/AN4*100-100</f>
        <v>-4.1673509948230816</v>
      </c>
      <c r="AP5" s="235">
        <f>AP4/AO4*100-100</f>
        <v>3.597824110860202</v>
      </c>
      <c r="AQ5" s="235"/>
      <c r="AR5" s="235">
        <f>AR4/AP4*100-100</f>
        <v>5.6694326811224585</v>
      </c>
      <c r="AS5" s="235">
        <f>AS4/AR4*100-100</f>
        <v>-4.4311284029959381</v>
      </c>
      <c r="AT5" s="235">
        <f>AT4/AS4*100-100</f>
        <v>-1.5790578507697006</v>
      </c>
      <c r="AU5" s="235">
        <f>AU4/AT4*100-100</f>
        <v>-8.0483819374805421E-2</v>
      </c>
      <c r="AV5" s="235"/>
      <c r="AW5" s="237">
        <f>AW4/AU4*100-100</f>
        <v>8.4435415408534027</v>
      </c>
      <c r="AX5" s="237">
        <f>AX4/AW4*100-100</f>
        <v>0.35464288038151892</v>
      </c>
      <c r="AY5" s="237">
        <f>AY4/AX4*100-100</f>
        <v>-100</v>
      </c>
      <c r="AZ5" s="237" t="e">
        <f>AZ4/AY4*100-100</f>
        <v>#DIV/0!</v>
      </c>
      <c r="BA5" s="237"/>
    </row>
    <row r="6" spans="1:53" ht="39" customHeight="1">
      <c r="A6" s="224" t="s">
        <v>79</v>
      </c>
      <c r="B6" s="534"/>
      <c r="C6" s="225" t="s">
        <v>77</v>
      </c>
      <c r="D6" s="238" t="e">
        <f>D4/#REF!*100-100</f>
        <v>#REF!</v>
      </c>
      <c r="E6" s="238" t="e">
        <f>E4/#REF!*100-100</f>
        <v>#REF!</v>
      </c>
      <c r="F6" s="238" t="e">
        <f>F4/#REF!*100-100</f>
        <v>#REF!</v>
      </c>
      <c r="G6" s="238" t="e">
        <f>G4/#REF!*100-100</f>
        <v>#REF!</v>
      </c>
      <c r="H6" s="239"/>
      <c r="I6" s="238">
        <f t="shared" ref="I6:BA6" si="0">I4/D4*100-100</f>
        <v>4.6502865425133848</v>
      </c>
      <c r="J6" s="238">
        <f t="shared" si="0"/>
        <v>8.9784067218217274</v>
      </c>
      <c r="K6" s="238">
        <f t="shared" si="0"/>
        <v>10.406535133224452</v>
      </c>
      <c r="L6" s="238">
        <f t="shared" si="0"/>
        <v>10.432024460259726</v>
      </c>
      <c r="M6" s="238">
        <f t="shared" si="0"/>
        <v>8.5818208780685978</v>
      </c>
      <c r="N6" s="238">
        <f t="shared" si="0"/>
        <v>5.6596266478099295</v>
      </c>
      <c r="O6" s="238">
        <f t="shared" si="0"/>
        <v>6.3978367382246262</v>
      </c>
      <c r="P6" s="238">
        <f t="shared" si="0"/>
        <v>9.329477602573192</v>
      </c>
      <c r="Q6" s="238">
        <f t="shared" si="0"/>
        <v>12.204338007680022</v>
      </c>
      <c r="R6" s="238">
        <f t="shared" si="0"/>
        <v>8.4286370973613742</v>
      </c>
      <c r="S6" s="238">
        <f t="shared" si="0"/>
        <v>23.797184425458624</v>
      </c>
      <c r="T6" s="238">
        <f t="shared" si="0"/>
        <v>28.340795216081631</v>
      </c>
      <c r="U6" s="238">
        <f t="shared" si="0"/>
        <v>29.445355121018423</v>
      </c>
      <c r="V6" s="238">
        <f t="shared" si="0"/>
        <v>24.947051273355015</v>
      </c>
      <c r="W6" s="238">
        <f t="shared" si="0"/>
        <v>26.624525315374186</v>
      </c>
      <c r="X6" s="238">
        <f t="shared" si="0"/>
        <v>14.093021785473354</v>
      </c>
      <c r="Y6" s="238">
        <f t="shared" si="0"/>
        <v>8.8502689190889328</v>
      </c>
      <c r="Z6" s="238">
        <f t="shared" si="0"/>
        <v>5.7583344416825639</v>
      </c>
      <c r="AA6" s="238">
        <f t="shared" si="0"/>
        <v>3.8242209834967014</v>
      </c>
      <c r="AB6" s="238">
        <f t="shared" si="0"/>
        <v>7.9816677891362673</v>
      </c>
      <c r="AC6" s="238">
        <f t="shared" si="0"/>
        <v>7.5285387055344302</v>
      </c>
      <c r="AD6" s="238">
        <f t="shared" si="0"/>
        <v>8.1294835506417655</v>
      </c>
      <c r="AE6" s="238">
        <f t="shared" si="0"/>
        <v>7.8214489307496251</v>
      </c>
      <c r="AF6" s="238">
        <f t="shared" si="0"/>
        <v>4.2477986126905733</v>
      </c>
      <c r="AG6" s="238">
        <f t="shared" si="0"/>
        <v>6.9283155854908074</v>
      </c>
      <c r="AH6" s="238">
        <f t="shared" si="0"/>
        <v>14.85322848254313</v>
      </c>
      <c r="AI6" s="238">
        <f t="shared" si="0"/>
        <v>19.61210619320444</v>
      </c>
      <c r="AJ6" s="238">
        <f t="shared" si="0"/>
        <v>25.895611391489211</v>
      </c>
      <c r="AK6" s="238">
        <f t="shared" si="0"/>
        <v>35.907872447236286</v>
      </c>
      <c r="AL6" s="238">
        <f t="shared" si="0"/>
        <v>23.99817353161427</v>
      </c>
      <c r="AM6" s="238">
        <f t="shared" si="0"/>
        <v>28.966437300447467</v>
      </c>
      <c r="AN6" s="238">
        <f t="shared" si="0"/>
        <v>19.721380669211825</v>
      </c>
      <c r="AO6" s="238">
        <f t="shared" si="0"/>
        <v>8.2824609694172011</v>
      </c>
      <c r="AP6" s="238">
        <f t="shared" si="0"/>
        <v>7.5669174606540821</v>
      </c>
      <c r="AQ6" s="238">
        <f t="shared" si="0"/>
        <v>15.665950299132419</v>
      </c>
      <c r="AR6" s="238">
        <f t="shared" si="0"/>
        <v>1.8557392129795431</v>
      </c>
      <c r="AS6" s="238">
        <f t="shared" si="0"/>
        <v>0.26052190746079873</v>
      </c>
      <c r="AT6" s="238">
        <f t="shared" si="0"/>
        <v>2.9684051201879669</v>
      </c>
      <c r="AU6" s="238">
        <f t="shared" si="0"/>
        <v>-0.68755488059291281</v>
      </c>
      <c r="AV6" s="238">
        <f t="shared" si="0"/>
        <v>1.0886375299073165</v>
      </c>
      <c r="AW6" s="240">
        <f t="shared" si="0"/>
        <v>1.9196658349632543</v>
      </c>
      <c r="AX6" s="240">
        <f t="shared" si="0"/>
        <v>7.0234637747485209</v>
      </c>
      <c r="AY6" s="240">
        <f t="shared" si="0"/>
        <v>-100</v>
      </c>
      <c r="AZ6" s="240">
        <f t="shared" si="0"/>
        <v>-100</v>
      </c>
      <c r="BA6" s="240">
        <f t="shared" si="0"/>
        <v>-46.769029502457229</v>
      </c>
    </row>
    <row r="7" spans="1:53" ht="39" customHeight="1">
      <c r="A7" s="226" t="s">
        <v>473</v>
      </c>
      <c r="B7" s="529"/>
      <c r="C7" s="227" t="s">
        <v>472</v>
      </c>
      <c r="D7" s="229">
        <f>'T 5'!D7</f>
        <v>166.37201754157388</v>
      </c>
      <c r="E7" s="229">
        <f>'T 5'!E7</f>
        <v>159.71323112796571</v>
      </c>
      <c r="F7" s="229">
        <f>'T 5'!F7</f>
        <v>157.74328889838162</v>
      </c>
      <c r="G7" s="229">
        <f>'T 5'!G7</f>
        <v>158.19846140686354</v>
      </c>
      <c r="H7" s="228">
        <f>'T 5'!H7</f>
        <v>642.02699897478476</v>
      </c>
      <c r="I7" s="229">
        <f>'T 5'!I7</f>
        <v>168.80440206406081</v>
      </c>
      <c r="J7" s="229">
        <f>'T 5'!J7</f>
        <v>167.23738295170634</v>
      </c>
      <c r="K7" s="229">
        <f>'T 5'!K7</f>
        <v>165.65515853819795</v>
      </c>
      <c r="L7" s="229">
        <f>'T 5'!L7</f>
        <v>169.6000914081342</v>
      </c>
      <c r="M7" s="229">
        <f>'T 5'!M7</f>
        <v>671.29703496209925</v>
      </c>
      <c r="N7" s="229">
        <f>'T 5'!N7</f>
        <v>173.33932551969247</v>
      </c>
      <c r="O7" s="229">
        <f>'T 5'!O7</f>
        <v>173.35006456237281</v>
      </c>
      <c r="P7" s="229">
        <f>'T 5'!P7</f>
        <v>178.59658097981003</v>
      </c>
      <c r="Q7" s="229">
        <f>'T 5'!Q7</f>
        <v>185.42887725612098</v>
      </c>
      <c r="R7" s="229">
        <f>'T 5'!R7</f>
        <v>710.71484831799626</v>
      </c>
      <c r="S7" s="229">
        <f>'T 5'!S7</f>
        <v>210.26479671793263</v>
      </c>
      <c r="T7" s="229">
        <f>'T 5'!T7</f>
        <v>221.75960291822645</v>
      </c>
      <c r="U7" s="229">
        <f>'T 5'!U7</f>
        <v>227.6742586070911</v>
      </c>
      <c r="V7" s="229">
        <f>'T 5'!V7</f>
        <v>229.13479715163854</v>
      </c>
      <c r="W7" s="229">
        <f>'T 5'!W7</f>
        <v>888.83345539488869</v>
      </c>
      <c r="X7" s="229">
        <f>'T 5'!X7</f>
        <v>244.58918000466318</v>
      </c>
      <c r="Y7" s="229">
        <f>'T 5'!Y7</f>
        <v>243.21957806646134</v>
      </c>
      <c r="Z7" s="229">
        <f>'T 5'!Z7</f>
        <v>237.16883169611938</v>
      </c>
      <c r="AA7" s="229">
        <f>'T 5'!AA7</f>
        <v>232.66191786942048</v>
      </c>
      <c r="AB7" s="229">
        <f>'T 5'!AB7</f>
        <v>957.63950763666435</v>
      </c>
      <c r="AC7" s="229">
        <f>'T 5'!AC7</f>
        <v>260.46469264504304</v>
      </c>
      <c r="AD7" s="229">
        <f>'T 5'!AD7</f>
        <v>260.08178768611879</v>
      </c>
      <c r="AE7" s="229">
        <f>'T 5'!AE7</f>
        <v>260.0510692067412</v>
      </c>
      <c r="AF7" s="229">
        <f>'T 5'!AF7</f>
        <v>263.14468359641933</v>
      </c>
      <c r="AG7" s="229">
        <f>'T 5'!AG7</f>
        <v>1043.7422331343223</v>
      </c>
      <c r="AH7" s="229">
        <f>'T 5'!AH7</f>
        <v>306.24731707218439</v>
      </c>
      <c r="AI7" s="229">
        <f>'T 5'!AI7</f>
        <v>315.41806037948049</v>
      </c>
      <c r="AJ7" s="229">
        <f>'T 5'!AJ7</f>
        <v>321.26727743613986</v>
      </c>
      <c r="AK7" s="229">
        <f>'T 5'!AK7</f>
        <v>316.09725861414705</v>
      </c>
      <c r="AL7" s="229">
        <f>'T 5'!AL7</f>
        <v>1259.0299135019518</v>
      </c>
      <c r="AM7" s="229">
        <f>'T 5'!AM7</f>
        <v>369.45711916328145</v>
      </c>
      <c r="AN7" s="229">
        <f>'T 5'!AN7</f>
        <v>372.53901746504476</v>
      </c>
      <c r="AO7" s="229">
        <f>'T 5'!AO7</f>
        <v>352.38655769504157</v>
      </c>
      <c r="AP7" s="229">
        <f>'T 5'!AP7</f>
        <v>362.13623567663228</v>
      </c>
      <c r="AQ7" s="229">
        <f>'T 5'!AQ7</f>
        <v>1456.5189300000002</v>
      </c>
      <c r="AR7" s="229">
        <f>'T 5'!AR7</f>
        <v>391.11684335075483</v>
      </c>
      <c r="AS7" s="229">
        <f>'T 5'!AS7</f>
        <v>383.16915427484025</v>
      </c>
      <c r="AT7" s="229">
        <f>'T 5'!AT7</f>
        <v>361.11163003143378</v>
      </c>
      <c r="AU7" s="229">
        <f>'T 5'!AU7</f>
        <v>363.91526908828087</v>
      </c>
      <c r="AV7" s="229">
        <f>'T 5'!AV7</f>
        <v>1499.3128967453097</v>
      </c>
      <c r="AW7" s="230">
        <f>'T 5'!AW7</f>
        <v>393.51156455798508</v>
      </c>
      <c r="AX7" s="228">
        <f>'T 5'!AX7</f>
        <v>389.84118823739294</v>
      </c>
      <c r="AY7" s="228">
        <f>'T 5'!AY7</f>
        <v>0</v>
      </c>
      <c r="AZ7" s="228">
        <f>'T 5'!AZ7</f>
        <v>0</v>
      </c>
      <c r="BA7" s="228">
        <f>'T 5'!BA7</f>
        <v>783.35275279537802</v>
      </c>
    </row>
    <row r="8" spans="1:53" ht="39" customHeight="1">
      <c r="A8" s="216" t="s">
        <v>81</v>
      </c>
      <c r="B8" s="533"/>
      <c r="C8" s="222" t="s">
        <v>76</v>
      </c>
      <c r="D8" s="235" t="e">
        <f>D7/B7*100-100</f>
        <v>#DIV/0!</v>
      </c>
      <c r="E8" s="235">
        <f>E7/D7*100-100</f>
        <v>-4.0023475774369643</v>
      </c>
      <c r="F8" s="235">
        <f>F7/E7*100-100</f>
        <v>-1.2334245670640342</v>
      </c>
      <c r="G8" s="235">
        <f>G7/F7*100-100</f>
        <v>0.28855269321481103</v>
      </c>
      <c r="H8" s="236"/>
      <c r="I8" s="235">
        <f>I7/G7*100-100</f>
        <v>6.7041996255073002</v>
      </c>
      <c r="J8" s="235">
        <f>J7/I7*100-100</f>
        <v>-0.92830464916417554</v>
      </c>
      <c r="K8" s="235">
        <f>K7/J7*100-100</f>
        <v>-0.94609493737731043</v>
      </c>
      <c r="L8" s="235">
        <f>L7/K7*100-100</f>
        <v>2.3814126313649382</v>
      </c>
      <c r="M8" s="236"/>
      <c r="N8" s="235">
        <f>N7/L7*100-100</f>
        <v>2.204735905807965</v>
      </c>
      <c r="O8" s="235">
        <f>O7/N7*100-100</f>
        <v>6.1953873699280848E-3</v>
      </c>
      <c r="P8" s="235">
        <f>P7/O7*100-100</f>
        <v>3.0265442534920197</v>
      </c>
      <c r="Q8" s="235">
        <f>Q7/P7*100-100</f>
        <v>3.8255470730894388</v>
      </c>
      <c r="R8" s="236"/>
      <c r="S8" s="235">
        <f>S7/Q7*100-100</f>
        <v>13.39377114790345</v>
      </c>
      <c r="T8" s="235">
        <f>T7/S7*100-100</f>
        <v>5.466823919038589</v>
      </c>
      <c r="U8" s="235">
        <f>U7/T7*100-100</f>
        <v>2.6671474926141912</v>
      </c>
      <c r="V8" s="235">
        <f>V7/U7*100-100</f>
        <v>0.64150359091227926</v>
      </c>
      <c r="W8" s="236"/>
      <c r="X8" s="235">
        <f>X7/V7*100-100</f>
        <v>6.7446686601673633</v>
      </c>
      <c r="Y8" s="235">
        <f>Y7/X7*100-100</f>
        <v>-0.55996014957641194</v>
      </c>
      <c r="Z8" s="235">
        <f>Z7/Y7*100-100</f>
        <v>-2.4877710990389659</v>
      </c>
      <c r="AA8" s="235">
        <f>AA7/Z7*100-100</f>
        <v>-1.9002976885569609</v>
      </c>
      <c r="AB8" s="236"/>
      <c r="AC8" s="235">
        <f>AC7/AA7*100-100</f>
        <v>11.949860566019495</v>
      </c>
      <c r="AD8" s="235">
        <f>AD7/AC7*100-100</f>
        <v>-0.14700839297481139</v>
      </c>
      <c r="AE8" s="235">
        <f>AE7/AD7*100-100</f>
        <v>-1.1811084371132097E-2</v>
      </c>
      <c r="AF8" s="235">
        <f>AF7/AE7*100-100</f>
        <v>1.1896180235347202</v>
      </c>
      <c r="AG8" s="235"/>
      <c r="AH8" s="235">
        <f>AH7/AF7*100-100</f>
        <v>16.379823026130708</v>
      </c>
      <c r="AI8" s="235">
        <f>AI7/AH7*100-100</f>
        <v>2.994554660909742</v>
      </c>
      <c r="AJ8" s="235">
        <f>AJ7/AI7*100-100</f>
        <v>1.8544331448941591</v>
      </c>
      <c r="AK8" s="235">
        <f>AK7/AJ7*100-100</f>
        <v>-1.6092578314392654</v>
      </c>
      <c r="AL8" s="235"/>
      <c r="AM8" s="235">
        <f>AM7/AK7*100-100</f>
        <v>16.880836228405769</v>
      </c>
      <c r="AN8" s="235">
        <f>AN7/AM7*100-100</f>
        <v>0.83416941829214863</v>
      </c>
      <c r="AO8" s="235">
        <f>AO7/AN7*100-100</f>
        <v>-5.409489697785574</v>
      </c>
      <c r="AP8" s="235">
        <f>AP7/AO7*100-100</f>
        <v>2.7667564975699719</v>
      </c>
      <c r="AQ8" s="235"/>
      <c r="AR8" s="235">
        <f>AR7/AP7*100-100</f>
        <v>8.0026809855064016</v>
      </c>
      <c r="AS8" s="235">
        <f>AS7/AR7*100-100</f>
        <v>-2.0320498109530689</v>
      </c>
      <c r="AT8" s="235">
        <f>AT7/AS7*100-100</f>
        <v>-5.7566022727354067</v>
      </c>
      <c r="AU8" s="235">
        <f>AU7/AT7*100-100</f>
        <v>0.77639123852173952</v>
      </c>
      <c r="AV8" s="235"/>
      <c r="AW8" s="237">
        <f>AW7/AU7*100-100</f>
        <v>8.1327435212740653</v>
      </c>
      <c r="AX8" s="237">
        <f>AX7/AW7*100-100</f>
        <v>-0.93272387679760982</v>
      </c>
      <c r="AY8" s="237">
        <f>AY7/AX7*100-100</f>
        <v>-100</v>
      </c>
      <c r="AZ8" s="237" t="e">
        <f>AZ7/AY7*100-100</f>
        <v>#DIV/0!</v>
      </c>
      <c r="BA8" s="237"/>
    </row>
    <row r="9" spans="1:53" s="1" customFormat="1" ht="39" customHeight="1">
      <c r="A9" s="217" t="s">
        <v>79</v>
      </c>
      <c r="B9" s="530"/>
      <c r="C9" s="223" t="s">
        <v>77</v>
      </c>
      <c r="D9" s="242" t="e">
        <f>D7/#REF!*100-100</f>
        <v>#REF!</v>
      </c>
      <c r="E9" s="242" t="e">
        <f>E7/#REF!*100-100</f>
        <v>#REF!</v>
      </c>
      <c r="F9" s="242" t="e">
        <f>F7/#REF!*100-100</f>
        <v>#REF!</v>
      </c>
      <c r="G9" s="242" t="e">
        <f>G7/#REF!*100-100</f>
        <v>#REF!</v>
      </c>
      <c r="H9" s="243"/>
      <c r="I9" s="242">
        <f t="shared" ref="I9:BA9" si="1">I7/D7*100-100</f>
        <v>1.4620154028480954</v>
      </c>
      <c r="J9" s="242">
        <f t="shared" si="1"/>
        <v>4.7110385098352339</v>
      </c>
      <c r="K9" s="242">
        <f t="shared" si="1"/>
        <v>5.0156616456204119</v>
      </c>
      <c r="L9" s="242">
        <f t="shared" si="1"/>
        <v>7.2071687043449231</v>
      </c>
      <c r="M9" s="242">
        <f t="shared" si="1"/>
        <v>4.5590039101243605</v>
      </c>
      <c r="N9" s="242">
        <f t="shared" si="1"/>
        <v>2.6864959682216636</v>
      </c>
      <c r="O9" s="242">
        <f t="shared" si="1"/>
        <v>3.6550928403559482</v>
      </c>
      <c r="P9" s="242">
        <f t="shared" si="1"/>
        <v>7.8122664913136077</v>
      </c>
      <c r="Q9" s="242">
        <f t="shared" si="1"/>
        <v>9.3330054934319406</v>
      </c>
      <c r="R9" s="242">
        <f t="shared" si="1"/>
        <v>5.8718884939097791</v>
      </c>
      <c r="S9" s="242">
        <f t="shared" si="1"/>
        <v>21.302420029345967</v>
      </c>
      <c r="T9" s="242">
        <f t="shared" si="1"/>
        <v>27.925884237807992</v>
      </c>
      <c r="U9" s="242">
        <f t="shared" si="1"/>
        <v>27.479628869731386</v>
      </c>
      <c r="V9" s="242">
        <f t="shared" si="1"/>
        <v>23.570179867480604</v>
      </c>
      <c r="W9" s="242">
        <f t="shared" si="1"/>
        <v>25.06189472450653</v>
      </c>
      <c r="X9" s="242">
        <f t="shared" si="1"/>
        <v>16.324360436224737</v>
      </c>
      <c r="Y9" s="242">
        <f t="shared" si="1"/>
        <v>9.6771345483280982</v>
      </c>
      <c r="Z9" s="242">
        <f t="shared" si="1"/>
        <v>4.1702444304050772</v>
      </c>
      <c r="AA9" s="242">
        <f t="shared" si="1"/>
        <v>1.5393212910598493</v>
      </c>
      <c r="AB9" s="242">
        <f t="shared" si="1"/>
        <v>7.7411636369162835</v>
      </c>
      <c r="AC9" s="242">
        <f t="shared" si="1"/>
        <v>6.4906847637647758</v>
      </c>
      <c r="AD9" s="242">
        <f t="shared" si="1"/>
        <v>6.9329162371335684</v>
      </c>
      <c r="AE9" s="242">
        <f t="shared" si="1"/>
        <v>9.6480795334609866</v>
      </c>
      <c r="AF9" s="242">
        <f t="shared" si="1"/>
        <v>13.101742651372376</v>
      </c>
      <c r="AG9" s="242">
        <f t="shared" si="1"/>
        <v>8.9911417408152801</v>
      </c>
      <c r="AH9" s="242">
        <f t="shared" si="1"/>
        <v>17.577286181176646</v>
      </c>
      <c r="AI9" s="242">
        <f t="shared" si="1"/>
        <v>21.276488902077446</v>
      </c>
      <c r="AJ9" s="242">
        <f t="shared" si="1"/>
        <v>23.540071731345819</v>
      </c>
      <c r="AK9" s="242">
        <f t="shared" si="1"/>
        <v>20.122988727729791</v>
      </c>
      <c r="AL9" s="242">
        <f t="shared" si="1"/>
        <v>20.626518074403094</v>
      </c>
      <c r="AM9" s="242">
        <f t="shared" si="1"/>
        <v>20.640116196086751</v>
      </c>
      <c r="AN9" s="242">
        <f t="shared" si="1"/>
        <v>18.109602543634267</v>
      </c>
      <c r="AO9" s="242">
        <f t="shared" si="1"/>
        <v>9.6864145353513322</v>
      </c>
      <c r="AP9" s="242">
        <f t="shared" si="1"/>
        <v>14.564813774194747</v>
      </c>
      <c r="AQ9" s="242">
        <f t="shared" si="1"/>
        <v>15.68580812736522</v>
      </c>
      <c r="AR9" s="242">
        <f t="shared" si="1"/>
        <v>5.8625813562685352</v>
      </c>
      <c r="AS9" s="242">
        <f t="shared" si="1"/>
        <v>2.8534291205599516</v>
      </c>
      <c r="AT9" s="242">
        <f t="shared" si="1"/>
        <v>2.4759946558299077</v>
      </c>
      <c r="AU9" s="242">
        <f t="shared" si="1"/>
        <v>0.49126081192194704</v>
      </c>
      <c r="AV9" s="242">
        <f t="shared" si="1"/>
        <v>2.9380989058143996</v>
      </c>
      <c r="AW9" s="244">
        <f t="shared" si="1"/>
        <v>0.61227769858089687</v>
      </c>
      <c r="AX9" s="244">
        <f t="shared" si="1"/>
        <v>1.741276375750985</v>
      </c>
      <c r="AY9" s="244">
        <f t="shared" si="1"/>
        <v>-100</v>
      </c>
      <c r="AZ9" s="244">
        <f t="shared" si="1"/>
        <v>-100</v>
      </c>
      <c r="BA9" s="244">
        <f t="shared" si="1"/>
        <v>-47.752550218445343</v>
      </c>
    </row>
    <row r="10" spans="1:53" s="1" customFormat="1" ht="39" customHeight="1">
      <c r="A10" s="376" t="s">
        <v>196</v>
      </c>
      <c r="B10" s="531"/>
      <c r="C10" s="248" t="s">
        <v>201</v>
      </c>
      <c r="D10" s="232">
        <f t="shared" ref="D10:AI10" si="2">D4/D11*100</f>
        <v>0.10945532062306693</v>
      </c>
      <c r="E10" s="232">
        <f t="shared" si="2"/>
        <v>9.5281226745412145E-2</v>
      </c>
      <c r="F10" s="232">
        <f t="shared" si="2"/>
        <v>9.0508972211110747E-2</v>
      </c>
      <c r="G10" s="232">
        <f t="shared" si="2"/>
        <v>9.2829920112155906E-2</v>
      </c>
      <c r="H10" s="232">
        <f t="shared" si="2"/>
        <v>9.660604050583127E-2</v>
      </c>
      <c r="I10" s="233">
        <f t="shared" si="2"/>
        <v>9.3208653277815176E-2</v>
      </c>
      <c r="J10" s="233">
        <f t="shared" si="2"/>
        <v>9.5420265480607003E-2</v>
      </c>
      <c r="K10" s="233">
        <f t="shared" si="2"/>
        <v>9.4304965415785341E-2</v>
      </c>
      <c r="L10" s="233">
        <f t="shared" si="2"/>
        <v>9.3885670544837624E-2</v>
      </c>
      <c r="M10" s="233">
        <f t="shared" si="2"/>
        <v>9.4196461876812285E-2</v>
      </c>
      <c r="N10" s="233">
        <f t="shared" si="2"/>
        <v>9.0844026060513464E-2</v>
      </c>
      <c r="O10" s="233">
        <f t="shared" si="2"/>
        <v>9.6870005034501286E-2</v>
      </c>
      <c r="P10" s="233">
        <f t="shared" si="2"/>
        <v>9.6778616566824946E-2</v>
      </c>
      <c r="Q10" s="233">
        <f t="shared" si="2"/>
        <v>9.9662807581212376E-2</v>
      </c>
      <c r="R10" s="233">
        <f t="shared" si="2"/>
        <v>9.6022954155252693E-2</v>
      </c>
      <c r="S10" s="233">
        <f t="shared" si="2"/>
        <v>0.10531900014461767</v>
      </c>
      <c r="T10" s="233">
        <f t="shared" si="2"/>
        <v>0.11463332756222956</v>
      </c>
      <c r="U10" s="233">
        <f t="shared" si="2"/>
        <v>0.1194608773111676</v>
      </c>
      <c r="V10" s="233">
        <f t="shared" si="2"/>
        <v>0.13072341281522007</v>
      </c>
      <c r="W10" s="233">
        <f t="shared" si="2"/>
        <v>0.1171684562623647</v>
      </c>
      <c r="X10" s="233">
        <f t="shared" si="2"/>
        <v>0.15534846411677478</v>
      </c>
      <c r="Y10" s="233">
        <f t="shared" si="2"/>
        <v>0.15872955528431243</v>
      </c>
      <c r="Z10" s="233">
        <f t="shared" si="2"/>
        <v>0.16343163886749171</v>
      </c>
      <c r="AA10" s="233">
        <f t="shared" si="2"/>
        <v>0.16828113960820193</v>
      </c>
      <c r="AB10" s="233">
        <f t="shared" si="2"/>
        <v>0.16131839270715972</v>
      </c>
      <c r="AC10" s="233">
        <f t="shared" si="2"/>
        <v>0.19436054433549851</v>
      </c>
      <c r="AD10" s="233">
        <f t="shared" si="2"/>
        <v>0.19021692277574956</v>
      </c>
      <c r="AE10" s="233">
        <f t="shared" si="2"/>
        <v>0.18230566905966591</v>
      </c>
      <c r="AF10" s="233">
        <f t="shared" si="2"/>
        <v>0.17014861517292929</v>
      </c>
      <c r="AG10" s="233">
        <f t="shared" si="2"/>
        <v>0.18387226607972032</v>
      </c>
      <c r="AH10" s="233">
        <f t="shared" si="2"/>
        <v>0.20014757508016093</v>
      </c>
      <c r="AI10" s="233">
        <f t="shared" si="2"/>
        <v>0.21677166710656173</v>
      </c>
      <c r="AJ10" s="233">
        <f t="shared" ref="AJ10:BA10" si="3">AJ4/AJ11*100</f>
        <v>0.22394111453779747</v>
      </c>
      <c r="AK10" s="233">
        <f t="shared" si="3"/>
        <v>0.21806194131914458</v>
      </c>
      <c r="AL10" s="233">
        <f t="shared" si="3"/>
        <v>0.21474153114313327</v>
      </c>
      <c r="AM10" s="233">
        <f t="shared" si="3"/>
        <v>0.23529260514827122</v>
      </c>
      <c r="AN10" s="233">
        <f t="shared" si="3"/>
        <v>0.22450929804082309</v>
      </c>
      <c r="AO10" s="233">
        <f t="shared" si="3"/>
        <v>0.20394210550917</v>
      </c>
      <c r="AP10" s="233">
        <f t="shared" si="3"/>
        <v>0.21079528532374536</v>
      </c>
      <c r="AQ10" s="233">
        <f t="shared" si="3"/>
        <v>0.21825765074482145</v>
      </c>
      <c r="AR10" s="233">
        <f t="shared" si="3"/>
        <v>0.23589624064313336</v>
      </c>
      <c r="AS10" s="233">
        <f t="shared" si="3"/>
        <v>0.23195425457155652</v>
      </c>
      <c r="AT10" s="233">
        <f t="shared" si="3"/>
        <v>0.22626649319100606</v>
      </c>
      <c r="AU10" s="233">
        <f t="shared" si="3"/>
        <v>0.22595119860653734</v>
      </c>
      <c r="AV10" s="233">
        <f t="shared" si="3"/>
        <v>0.23004111636630661</v>
      </c>
      <c r="AW10" s="234">
        <f t="shared" si="3"/>
        <v>0.25708172689466885</v>
      </c>
      <c r="AX10" s="234">
        <f>AX4/AX11*100</f>
        <v>0.33670891898828326</v>
      </c>
      <c r="AY10" s="234" t="e">
        <f t="shared" si="3"/>
        <v>#DIV/0!</v>
      </c>
      <c r="AZ10" s="234" t="e">
        <f t="shared" si="3"/>
        <v>#DIV/0!</v>
      </c>
      <c r="BA10" s="234">
        <f t="shared" si="3"/>
        <v>0.29162555087340614</v>
      </c>
    </row>
    <row r="11" spans="1:53" s="1" customFormat="1" ht="39" customHeight="1">
      <c r="A11" s="249" t="s">
        <v>197</v>
      </c>
      <c r="B11" s="530"/>
      <c r="C11" s="515" t="s">
        <v>198</v>
      </c>
      <c r="D11" s="246">
        <f>'T 4'!D26</f>
        <v>138401.27104889471</v>
      </c>
      <c r="E11" s="246">
        <f>'T 4'!E26</f>
        <v>153089.76220061528</v>
      </c>
      <c r="F11" s="246">
        <f>'T 4'!F26</f>
        <v>159487.56072784608</v>
      </c>
      <c r="G11" s="246">
        <f>'T 4'!G26</f>
        <v>159723.38377773904</v>
      </c>
      <c r="H11" s="246">
        <f>'T 4'!H26</f>
        <v>610701.97775509523</v>
      </c>
      <c r="I11" s="246">
        <f>'T 4'!I26</f>
        <v>170083.09291084963</v>
      </c>
      <c r="J11" s="246">
        <f>'T 4'!J26</f>
        <v>166591.68547393812</v>
      </c>
      <c r="K11" s="246">
        <f>'T 4'!K26</f>
        <v>168996.87331157684</v>
      </c>
      <c r="L11" s="246">
        <f>'T 4'!L26</f>
        <v>174402.29690178193</v>
      </c>
      <c r="M11" s="246">
        <f>'T 4'!M26</f>
        <v>680073.94859814667</v>
      </c>
      <c r="N11" s="246">
        <f>'T 4'!N26</f>
        <v>184386.90579026676</v>
      </c>
      <c r="O11" s="246">
        <f>'T 4'!O26</f>
        <v>174597.25778433293</v>
      </c>
      <c r="P11" s="246">
        <f>'T 4'!P26</f>
        <v>180040.86592597596</v>
      </c>
      <c r="Q11" s="246">
        <f>'T 4'!Q26</f>
        <v>184343.59094406437</v>
      </c>
      <c r="R11" s="246">
        <f>'T 4'!R26</f>
        <v>723368.62044464005</v>
      </c>
      <c r="S11" s="246">
        <f>'T 4'!S26</f>
        <v>196893.09675546945</v>
      </c>
      <c r="T11" s="246">
        <f>'T 4'!T26</f>
        <v>189356.65249320504</v>
      </c>
      <c r="U11" s="246">
        <f>'T 4'!U26</f>
        <v>188804.03614276333</v>
      </c>
      <c r="V11" s="246">
        <f>'T 4'!V26</f>
        <v>175603.7533837934</v>
      </c>
      <c r="W11" s="246">
        <f>'T 4'!W26</f>
        <v>750657.53877523099</v>
      </c>
      <c r="X11" s="246">
        <f>'T 4'!X26</f>
        <v>152296.29422428473</v>
      </c>
      <c r="Y11" s="246">
        <f>'T 4'!Y26</f>
        <v>148854.91308048408</v>
      </c>
      <c r="Z11" s="246">
        <f>'T 4'!Z26</f>
        <v>145953.81150872746</v>
      </c>
      <c r="AA11" s="246">
        <f>'T 4'!AA26</f>
        <v>141628.41948950518</v>
      </c>
      <c r="AB11" s="246">
        <f>'T 4'!AB26</f>
        <v>588733.43830300157</v>
      </c>
      <c r="AC11" s="246">
        <f>'T 4'!AC26</f>
        <v>130891.64836056286</v>
      </c>
      <c r="AD11" s="246">
        <f>'T 4'!AD26</f>
        <v>134312.35068980689</v>
      </c>
      <c r="AE11" s="246">
        <f>'T 4'!AE26</f>
        <v>141077.11388658331</v>
      </c>
      <c r="AF11" s="246">
        <f>'T 4'!AF26</f>
        <v>146024.02902293956</v>
      </c>
      <c r="AG11" s="246">
        <f>'T 4'!AG26</f>
        <v>552305.1419598927</v>
      </c>
      <c r="AH11" s="246">
        <f>'T 4'!AH26</f>
        <v>145986.57460502803</v>
      </c>
      <c r="AI11" s="246">
        <f>'T 4'!AI26</f>
        <v>140973.57775178686</v>
      </c>
      <c r="AJ11" s="246">
        <f>'T 4'!AJ26</f>
        <v>144588.41476045357</v>
      </c>
      <c r="AK11" s="246">
        <f>'T 4'!AK26</f>
        <v>154852.23774644724</v>
      </c>
      <c r="AL11" s="246">
        <f>'T 4'!AL26</f>
        <v>586400.80486371566</v>
      </c>
      <c r="AM11" s="246">
        <f>'T 4'!AM26</f>
        <v>160151.74519108131</v>
      </c>
      <c r="AN11" s="246">
        <f>'T 4'!AN26</f>
        <v>162958.72724563457</v>
      </c>
      <c r="AO11" s="246">
        <f>'T 4'!AO26</f>
        <v>171916.89171677417</v>
      </c>
      <c r="AP11" s="246">
        <f>'T 4'!AP26</f>
        <v>172311.86772659028</v>
      </c>
      <c r="AQ11" s="246">
        <f>'T 4'!AQ26</f>
        <v>667339.2318800803</v>
      </c>
      <c r="AR11" s="246">
        <f>'T 4'!AR26</f>
        <v>162706.3261603885</v>
      </c>
      <c r="AS11" s="246">
        <f>'T 4'!AS26</f>
        <v>158139.21337057746</v>
      </c>
      <c r="AT11" s="246">
        <f>'T 4'!AT26</f>
        <v>159554.54842693618</v>
      </c>
      <c r="AU11" s="246">
        <f>'T 4'!AU26</f>
        <v>159648.59766821144</v>
      </c>
      <c r="AV11" s="246">
        <f>'T 4'!AV26</f>
        <v>640048.68562611355</v>
      </c>
      <c r="AW11" s="246">
        <f>'T 4'!AW26</f>
        <v>152164.11391383252</v>
      </c>
      <c r="AX11" s="246">
        <f>'T 4'!AX26</f>
        <v>116591.34147933044</v>
      </c>
      <c r="AY11" s="246">
        <f>'T 4'!AY26</f>
        <v>0</v>
      </c>
      <c r="AZ11" s="246">
        <f>'T 4'!AZ26</f>
        <v>0</v>
      </c>
      <c r="BA11" s="246">
        <f>'T 4'!BA26</f>
        <v>268755.45539316308</v>
      </c>
    </row>
    <row r="12" spans="1:53" s="537" customFormat="1">
      <c r="B12" s="538"/>
    </row>
    <row r="13" spans="1:53" s="71" customFormat="1" ht="45" customHeight="1" thickBot="1">
      <c r="A13" s="370" t="s">
        <v>161</v>
      </c>
      <c r="B13" s="527">
        <v>2</v>
      </c>
      <c r="C13" s="371" t="s">
        <v>160</v>
      </c>
      <c r="D13" s="372" t="s">
        <v>132</v>
      </c>
      <c r="E13" s="372" t="s">
        <v>133</v>
      </c>
      <c r="F13" s="372" t="s">
        <v>134</v>
      </c>
      <c r="G13" s="372" t="s">
        <v>135</v>
      </c>
      <c r="H13" s="372">
        <v>2011</v>
      </c>
      <c r="I13" s="372" t="s">
        <v>136</v>
      </c>
      <c r="J13" s="372" t="s">
        <v>137</v>
      </c>
      <c r="K13" s="372" t="s">
        <v>138</v>
      </c>
      <c r="L13" s="372" t="s">
        <v>139</v>
      </c>
      <c r="M13" s="372">
        <v>2012</v>
      </c>
      <c r="N13" s="372" t="s">
        <v>140</v>
      </c>
      <c r="O13" s="372" t="s">
        <v>141</v>
      </c>
      <c r="P13" s="372" t="s">
        <v>142</v>
      </c>
      <c r="Q13" s="372" t="s">
        <v>143</v>
      </c>
      <c r="R13" s="372">
        <v>2013</v>
      </c>
      <c r="S13" s="372" t="s">
        <v>144</v>
      </c>
      <c r="T13" s="372" t="s">
        <v>145</v>
      </c>
      <c r="U13" s="372" t="s">
        <v>146</v>
      </c>
      <c r="V13" s="372" t="s">
        <v>147</v>
      </c>
      <c r="W13" s="372">
        <v>2014</v>
      </c>
      <c r="X13" s="372" t="s">
        <v>148</v>
      </c>
      <c r="Y13" s="372" t="s">
        <v>149</v>
      </c>
      <c r="Z13" s="372" t="s">
        <v>150</v>
      </c>
      <c r="AA13" s="372" t="s">
        <v>151</v>
      </c>
      <c r="AB13" s="372">
        <v>2015</v>
      </c>
      <c r="AC13" s="372" t="s">
        <v>152</v>
      </c>
      <c r="AD13" s="372" t="s">
        <v>153</v>
      </c>
      <c r="AE13" s="372" t="s">
        <v>68</v>
      </c>
      <c r="AF13" s="372" t="s">
        <v>69</v>
      </c>
      <c r="AG13" s="372">
        <v>2016</v>
      </c>
      <c r="AH13" s="372" t="s">
        <v>70</v>
      </c>
      <c r="AI13" s="372" t="s">
        <v>71</v>
      </c>
      <c r="AJ13" s="372" t="s">
        <v>72</v>
      </c>
      <c r="AK13" s="372" t="s">
        <v>73</v>
      </c>
      <c r="AL13" s="372">
        <v>2017</v>
      </c>
      <c r="AM13" s="372" t="s">
        <v>83</v>
      </c>
      <c r="AN13" s="372" t="s">
        <v>84</v>
      </c>
      <c r="AO13" s="372" t="s">
        <v>82</v>
      </c>
      <c r="AP13" s="372" t="s">
        <v>154</v>
      </c>
      <c r="AQ13" s="372">
        <v>2018</v>
      </c>
      <c r="AR13" s="372" t="s">
        <v>85</v>
      </c>
      <c r="AS13" s="372" t="s">
        <v>155</v>
      </c>
      <c r="AT13" s="372" t="s">
        <v>156</v>
      </c>
      <c r="AU13" s="372" t="s">
        <v>157</v>
      </c>
      <c r="AV13" s="372">
        <v>2019</v>
      </c>
      <c r="AW13" s="373" t="s">
        <v>443</v>
      </c>
      <c r="AX13" s="373" t="s">
        <v>444</v>
      </c>
      <c r="AY13" s="373" t="s">
        <v>445</v>
      </c>
      <c r="AZ13" s="373" t="s">
        <v>446</v>
      </c>
      <c r="BA13" s="231">
        <v>2020</v>
      </c>
    </row>
    <row r="14" spans="1:53" s="1" customFormat="1" ht="39" customHeight="1">
      <c r="A14" s="218" t="s">
        <v>75</v>
      </c>
      <c r="B14" s="528"/>
      <c r="C14" s="221" t="s">
        <v>74</v>
      </c>
      <c r="D14" s="219">
        <f>'T 4'!D8</f>
        <v>79762.260294082836</v>
      </c>
      <c r="E14" s="219">
        <f>'T 4'!E8</f>
        <v>90934.533603869248</v>
      </c>
      <c r="F14" s="219">
        <f>'T 4'!F8</f>
        <v>94819.672800922999</v>
      </c>
      <c r="G14" s="219">
        <f>'T 4'!G8</f>
        <v>93710.54338427246</v>
      </c>
      <c r="H14" s="219">
        <f>'T 4'!H8</f>
        <v>359227.01008314756</v>
      </c>
      <c r="I14" s="219">
        <f>'T 4'!I8</f>
        <v>103001.75620477578</v>
      </c>
      <c r="J14" s="219">
        <f>'T 4'!J8</f>
        <v>97282.582243694982</v>
      </c>
      <c r="K14" s="219">
        <f>'T 4'!K8</f>
        <v>96392.279237598879</v>
      </c>
      <c r="L14" s="219">
        <f>'T 4'!L8</f>
        <v>98020.2851806119</v>
      </c>
      <c r="M14" s="219">
        <f>'T 4'!M8</f>
        <v>394696.90286668157</v>
      </c>
      <c r="N14" s="219">
        <f>'T 4'!N8</f>
        <v>107727.10745888476</v>
      </c>
      <c r="O14" s="219">
        <f>'T 4'!O8</f>
        <v>96563.811198833981</v>
      </c>
      <c r="P14" s="219">
        <f>'T 4'!P8</f>
        <v>99032.565338575558</v>
      </c>
      <c r="Q14" s="219">
        <f>'T 4'!Q8</f>
        <v>99707.049140137693</v>
      </c>
      <c r="R14" s="219">
        <f>'T 4'!R8</f>
        <v>403030.53313643194</v>
      </c>
      <c r="S14" s="219">
        <f>'T 4'!S8</f>
        <v>110580.46744141703</v>
      </c>
      <c r="T14" s="219">
        <f>'T 4'!T8</f>
        <v>102169.52719762373</v>
      </c>
      <c r="U14" s="219">
        <f>'T 4'!U8</f>
        <v>97822.002991145418</v>
      </c>
      <c r="V14" s="219">
        <f>'T 4'!V8</f>
        <v>83617.711866127982</v>
      </c>
      <c r="W14" s="219">
        <f>'T 4'!W8</f>
        <v>394189.70949631411</v>
      </c>
      <c r="X14" s="219">
        <f>'T 4'!X8</f>
        <v>63078.037310379463</v>
      </c>
      <c r="Y14" s="219">
        <f>'T 4'!Y8</f>
        <v>58407.079370903157</v>
      </c>
      <c r="Z14" s="219">
        <f>'T 4'!Z8</f>
        <v>52959.132033961469</v>
      </c>
      <c r="AA14" s="219">
        <f>'T 4'!AA8</f>
        <v>46597.085068303903</v>
      </c>
      <c r="AB14" s="219">
        <f>'T 4'!AB8</f>
        <v>221041.33378354798</v>
      </c>
      <c r="AC14" s="219">
        <f>'T 4'!AC8</f>
        <v>37086.987246640871</v>
      </c>
      <c r="AD14" s="219">
        <f>'T 4'!AD8</f>
        <v>39550.426948538989</v>
      </c>
      <c r="AE14" s="219">
        <f>'T 4'!AE8</f>
        <v>42506.577985981392</v>
      </c>
      <c r="AF14" s="219">
        <f>'T 4'!AF8</f>
        <v>44839.556173773199</v>
      </c>
      <c r="AG14" s="219">
        <f>'T 4'!AG8</f>
        <v>163983.54835493446</v>
      </c>
      <c r="AH14" s="219">
        <f>'T 4'!AH8</f>
        <v>49622.542418634315</v>
      </c>
      <c r="AI14" s="219">
        <f>'T 4'!AI8</f>
        <v>46742.4526963635</v>
      </c>
      <c r="AJ14" s="219">
        <f>'T 4'!AJ8</f>
        <v>48489.287658222973</v>
      </c>
      <c r="AK14" s="219">
        <f>'T 4'!AK8</f>
        <v>54550.907749420432</v>
      </c>
      <c r="AL14" s="219">
        <f>'T 4'!AL8</f>
        <v>199405.19052264123</v>
      </c>
      <c r="AM14" s="219">
        <f>'T 4'!AM8</f>
        <v>59700.368452297073</v>
      </c>
      <c r="AN14" s="219">
        <f>'T 4'!AN8</f>
        <v>62954.883434939467</v>
      </c>
      <c r="AO14" s="219">
        <f>'T 4'!AO8</f>
        <v>69897.859087777324</v>
      </c>
      <c r="AP14" s="219">
        <f>'T 4'!AP8</f>
        <v>67644.563593746236</v>
      </c>
      <c r="AQ14" s="219">
        <f>'T 4'!AQ8</f>
        <v>260197.67456876009</v>
      </c>
      <c r="AR14" s="219">
        <f>'T 4'!AR8</f>
        <v>61367.668298703997</v>
      </c>
      <c r="AS14" s="219">
        <f>'T 4'!AS8</f>
        <v>56973.562002856735</v>
      </c>
      <c r="AT14" s="219">
        <f>'T 4'!AT8</f>
        <v>56653.698334981054</v>
      </c>
      <c r="AU14" s="219">
        <f>'T 4'!AU8</f>
        <v>54807.720846544144</v>
      </c>
      <c r="AV14" s="219">
        <f>'T 4'!AV8</f>
        <v>229802.64948308593</v>
      </c>
      <c r="AW14" s="219">
        <f>'T 4'!AW8</f>
        <v>51838.655169053949</v>
      </c>
      <c r="AX14" s="219">
        <f>'T 4'!AX8</f>
        <v>28361.846149690591</v>
      </c>
      <c r="AY14" s="219">
        <f>'T 4'!AY8</f>
        <v>0</v>
      </c>
      <c r="AZ14" s="219">
        <f>'T 4'!AZ8</f>
        <v>0</v>
      </c>
      <c r="BA14" s="219">
        <f>'T 4'!BA8</f>
        <v>80200.501318744544</v>
      </c>
    </row>
    <row r="15" spans="1:53" ht="39" customHeight="1">
      <c r="A15" s="216" t="s">
        <v>81</v>
      </c>
      <c r="B15" s="533"/>
      <c r="C15" s="222" t="s">
        <v>76</v>
      </c>
      <c r="D15" s="235" t="e">
        <f>D14/B14*100-100</f>
        <v>#DIV/0!</v>
      </c>
      <c r="E15" s="235">
        <f>E14/D14*100-100</f>
        <v>14.006966789299</v>
      </c>
      <c r="F15" s="235">
        <f>F14/E14*100-100</f>
        <v>4.2724573856377503</v>
      </c>
      <c r="G15" s="235">
        <f>G14/F14*100-100</f>
        <v>-1.1697249989242096</v>
      </c>
      <c r="H15" s="236"/>
      <c r="I15" s="235">
        <f>I14/G14*100-100</f>
        <v>9.9147998559814994</v>
      </c>
      <c r="J15" s="235">
        <f>J14/I14*100-100</f>
        <v>-5.55250140561742</v>
      </c>
      <c r="K15" s="235">
        <f>K14/J14*100-100</f>
        <v>-0.91517205399202339</v>
      </c>
      <c r="L15" s="235">
        <f>L14/K14*100-100</f>
        <v>1.6889381140164943</v>
      </c>
      <c r="M15" s="236"/>
      <c r="N15" s="235">
        <f>N14/L14*100-100</f>
        <v>9.9028708806417853</v>
      </c>
      <c r="O15" s="235">
        <f>O14/N14*100-100</f>
        <v>-10.362569387942926</v>
      </c>
      <c r="P15" s="235">
        <f>P14/O14*100-100</f>
        <v>2.5566038758124279</v>
      </c>
      <c r="Q15" s="235">
        <f>Q14/P14*100-100</f>
        <v>0.68107273527266443</v>
      </c>
      <c r="R15" s="236"/>
      <c r="S15" s="235">
        <f>S14/Q14*100-100</f>
        <v>10.905365663762453</v>
      </c>
      <c r="T15" s="235">
        <f>T14/S14*100-100</f>
        <v>-7.6061717212845252</v>
      </c>
      <c r="U15" s="235">
        <f>U14/T14*100-100</f>
        <v>-4.2552063474552568</v>
      </c>
      <c r="V15" s="235">
        <f>V14/U14*100-100</f>
        <v>-14.520548231161428</v>
      </c>
      <c r="W15" s="236"/>
      <c r="X15" s="235">
        <f>X14/V14*100-100</f>
        <v>-24.563784510909073</v>
      </c>
      <c r="Y15" s="235">
        <f>Y14/X14*100-100</f>
        <v>-7.4050464133697744</v>
      </c>
      <c r="Z15" s="235">
        <f>Z14/Y14*100-100</f>
        <v>-9.3275462420326249</v>
      </c>
      <c r="AA15" s="235">
        <f>AA14/Z14*100-100</f>
        <v>-12.013125444687674</v>
      </c>
      <c r="AB15" s="236"/>
      <c r="AC15" s="235">
        <f>AC14/AA14*100-100</f>
        <v>-20.409211880362776</v>
      </c>
      <c r="AD15" s="235">
        <f>AD14/AC14*100-100</f>
        <v>6.6423289805543391</v>
      </c>
      <c r="AE15" s="235">
        <f>AE14/AD14*100-100</f>
        <v>7.4743846413814765</v>
      </c>
      <c r="AF15" s="235">
        <f>AF14/AE14*100-100</f>
        <v>5.4885109513196397</v>
      </c>
      <c r="AG15" s="235"/>
      <c r="AH15" s="235">
        <f>AH14/AF14*100-100</f>
        <v>10.666890248255186</v>
      </c>
      <c r="AI15" s="235">
        <f>AI14/AH14*100-100</f>
        <v>-5.8039946804283034</v>
      </c>
      <c r="AJ15" s="235">
        <f>AJ14/AI14*100-100</f>
        <v>3.737148696939002</v>
      </c>
      <c r="AK15" s="235">
        <f>AK14/AJ14*100-100</f>
        <v>12.500946877015039</v>
      </c>
      <c r="AL15" s="235"/>
      <c r="AM15" s="235">
        <f>AM14/AK14*100-100</f>
        <v>9.4397342140128728</v>
      </c>
      <c r="AN15" s="235">
        <f>AN14/AM14*100-100</f>
        <v>5.45141523748363</v>
      </c>
      <c r="AO15" s="235">
        <f>AO14/AN14*100-100</f>
        <v>11.028494175536125</v>
      </c>
      <c r="AP15" s="235">
        <f>AP14/AO14*100-100</f>
        <v>-3.2236974400051537</v>
      </c>
      <c r="AQ15" s="235"/>
      <c r="AR15" s="235">
        <f>AR14/AP14*100-100</f>
        <v>-9.2792309707834875</v>
      </c>
      <c r="AS15" s="235">
        <f>AS14/AR14*100-100</f>
        <v>-7.1602953438921162</v>
      </c>
      <c r="AT15" s="235">
        <f>AT14/AS14*100-100</f>
        <v>-0.56142473215847133</v>
      </c>
      <c r="AU15" s="235">
        <f>AU14/AT14*100-100</f>
        <v>-3.2583530161121104</v>
      </c>
      <c r="AV15" s="235"/>
      <c r="AW15" s="237">
        <f>AW14/AU14*100-100</f>
        <v>-5.4172398188263742</v>
      </c>
      <c r="AX15" s="237">
        <f>AX14/AW14*100-100</f>
        <v>-45.288229300705851</v>
      </c>
      <c r="AY15" s="237">
        <f>AY14/AX14*100-100</f>
        <v>-100</v>
      </c>
      <c r="AZ15" s="237" t="e">
        <f>AZ14/AY14*100-100</f>
        <v>#DIV/0!</v>
      </c>
      <c r="BA15" s="237"/>
    </row>
    <row r="16" spans="1:53" ht="39" customHeight="1">
      <c r="A16" s="224" t="s">
        <v>79</v>
      </c>
      <c r="B16" s="534"/>
      <c r="C16" s="225" t="s">
        <v>77</v>
      </c>
      <c r="D16" s="238" t="e">
        <f>D14/#REF!*100-100</f>
        <v>#REF!</v>
      </c>
      <c r="E16" s="238" t="e">
        <f>E14/#REF!*100-100</f>
        <v>#REF!</v>
      </c>
      <c r="F16" s="238" t="e">
        <f>F14/#REF!*100-100</f>
        <v>#REF!</v>
      </c>
      <c r="G16" s="238" t="e">
        <f>G14/#REF!*100-100</f>
        <v>#REF!</v>
      </c>
      <c r="H16" s="239"/>
      <c r="I16" s="238">
        <f t="shared" ref="I16:BA16" si="4">I14/D14*100-100</f>
        <v>29.135954554207842</v>
      </c>
      <c r="J16" s="238">
        <f t="shared" si="4"/>
        <v>6.9808997618871871</v>
      </c>
      <c r="K16" s="238">
        <f t="shared" si="4"/>
        <v>1.6585233741289329</v>
      </c>
      <c r="L16" s="238">
        <f t="shared" si="4"/>
        <v>4.5989934970996416</v>
      </c>
      <c r="M16" s="238">
        <f t="shared" si="4"/>
        <v>9.8739492821890167</v>
      </c>
      <c r="N16" s="238">
        <f t="shared" si="4"/>
        <v>4.587641442457155</v>
      </c>
      <c r="O16" s="238">
        <f t="shared" si="4"/>
        <v>-0.73884864924788474</v>
      </c>
      <c r="P16" s="238">
        <f t="shared" si="4"/>
        <v>2.7391053742682061</v>
      </c>
      <c r="Q16" s="238">
        <f t="shared" si="4"/>
        <v>1.7208315160660561</v>
      </c>
      <c r="R16" s="238">
        <f t="shared" si="4"/>
        <v>2.1113999651943658</v>
      </c>
      <c r="S16" s="238">
        <f t="shared" si="4"/>
        <v>2.6486926548374043</v>
      </c>
      <c r="T16" s="238">
        <f t="shared" si="4"/>
        <v>5.8051934044391089</v>
      </c>
      <c r="U16" s="238">
        <f t="shared" si="4"/>
        <v>-1.2223881541303427</v>
      </c>
      <c r="V16" s="238">
        <f t="shared" si="4"/>
        <v>-16.136609610616631</v>
      </c>
      <c r="W16" s="238">
        <f t="shared" si="4"/>
        <v>-2.1935865680739965</v>
      </c>
      <c r="X16" s="238">
        <f t="shared" si="4"/>
        <v>-42.957342494689001</v>
      </c>
      <c r="Y16" s="238">
        <f t="shared" si="4"/>
        <v>-42.833170542202922</v>
      </c>
      <c r="Z16" s="238">
        <f t="shared" si="4"/>
        <v>-45.861738244354711</v>
      </c>
      <c r="AA16" s="238">
        <f t="shared" si="4"/>
        <v>-44.273666393902445</v>
      </c>
      <c r="AB16" s="238">
        <f t="shared" si="4"/>
        <v>-43.925138465438593</v>
      </c>
      <c r="AC16" s="238">
        <f t="shared" si="4"/>
        <v>-41.20459540592234</v>
      </c>
      <c r="AD16" s="238">
        <f t="shared" si="4"/>
        <v>-32.284874753997798</v>
      </c>
      <c r="AE16" s="238">
        <f t="shared" si="4"/>
        <v>-19.737019181653309</v>
      </c>
      <c r="AF16" s="238">
        <f t="shared" si="4"/>
        <v>-3.7717571645403183</v>
      </c>
      <c r="AG16" s="238">
        <f t="shared" si="4"/>
        <v>-25.813174600406029</v>
      </c>
      <c r="AH16" s="238">
        <f t="shared" si="4"/>
        <v>33.800413844963487</v>
      </c>
      <c r="AI16" s="238">
        <f t="shared" si="4"/>
        <v>18.184445283441335</v>
      </c>
      <c r="AJ16" s="238">
        <f t="shared" si="4"/>
        <v>14.074785493705647</v>
      </c>
      <c r="AK16" s="238">
        <f t="shared" si="4"/>
        <v>21.65800111404188</v>
      </c>
      <c r="AL16" s="238">
        <f t="shared" si="4"/>
        <v>21.600729172562083</v>
      </c>
      <c r="AM16" s="238">
        <f t="shared" si="4"/>
        <v>20.308967542699548</v>
      </c>
      <c r="AN16" s="238">
        <f t="shared" si="4"/>
        <v>34.684595701237726</v>
      </c>
      <c r="AO16" s="238">
        <f t="shared" si="4"/>
        <v>44.15113618589902</v>
      </c>
      <c r="AP16" s="238">
        <f t="shared" si="4"/>
        <v>24.002636041313011</v>
      </c>
      <c r="AQ16" s="238">
        <f t="shared" si="4"/>
        <v>30.486911542664302</v>
      </c>
      <c r="AR16" s="238">
        <f t="shared" si="4"/>
        <v>2.7927798263743853</v>
      </c>
      <c r="AS16" s="238">
        <f t="shared" si="4"/>
        <v>-9.5009649859237868</v>
      </c>
      <c r="AT16" s="238">
        <f t="shared" si="4"/>
        <v>-18.947877553966748</v>
      </c>
      <c r="AU16" s="238">
        <f t="shared" si="4"/>
        <v>-18.976902304073491</v>
      </c>
      <c r="AV16" s="238">
        <f t="shared" si="4"/>
        <v>-11.681512963576452</v>
      </c>
      <c r="AW16" s="240">
        <f t="shared" si="4"/>
        <v>-15.527741877478647</v>
      </c>
      <c r="AX16" s="240">
        <f t="shared" si="4"/>
        <v>-50.219285660481454</v>
      </c>
      <c r="AY16" s="240">
        <f t="shared" si="4"/>
        <v>-100</v>
      </c>
      <c r="AZ16" s="240">
        <f t="shared" si="4"/>
        <v>-100</v>
      </c>
      <c r="BA16" s="240">
        <f t="shared" si="4"/>
        <v>-65.100271254858825</v>
      </c>
    </row>
    <row r="17" spans="1:54" ht="39" customHeight="1">
      <c r="A17" s="226" t="s">
        <v>473</v>
      </c>
      <c r="B17" s="529"/>
      <c r="C17" s="227" t="s">
        <v>472</v>
      </c>
      <c r="D17" s="229">
        <f>'T 5'!D8</f>
        <v>66115.63545415843</v>
      </c>
      <c r="E17" s="229">
        <f>'T 5'!E8</f>
        <v>68178.594354101122</v>
      </c>
      <c r="F17" s="229">
        <f>'T 5'!F8</f>
        <v>69888.528610223148</v>
      </c>
      <c r="G17" s="229">
        <f>'T 5'!G8</f>
        <v>66091.927756462304</v>
      </c>
      <c r="H17" s="229">
        <f>'T 5'!H8</f>
        <v>270274.68617494497</v>
      </c>
      <c r="I17" s="229">
        <f>'T 5'!I8</f>
        <v>69713.748054516822</v>
      </c>
      <c r="J17" s="229">
        <f>'T 5'!J8</f>
        <v>68797.151653159701</v>
      </c>
      <c r="K17" s="229">
        <f>'T 5'!K8</f>
        <v>68911.804832370224</v>
      </c>
      <c r="L17" s="229">
        <f>'T 5'!L8</f>
        <v>65981.471328310276</v>
      </c>
      <c r="M17" s="229">
        <f>'T 5'!M8</f>
        <v>273404.17586835701</v>
      </c>
      <c r="N17" s="229">
        <f>'T 5'!N8</f>
        <v>70051.709262609118</v>
      </c>
      <c r="O17" s="229">
        <f>'T 5'!O8</f>
        <v>68461.367362332923</v>
      </c>
      <c r="P17" s="229">
        <f>'T 5'!P8</f>
        <v>69555.176559004743</v>
      </c>
      <c r="Q17" s="229">
        <f>'T 5'!Q8</f>
        <v>65247.392588770148</v>
      </c>
      <c r="R17" s="229">
        <f>'T 5'!R8</f>
        <v>273315.64577271696</v>
      </c>
      <c r="S17" s="229">
        <f>'T 5'!S8</f>
        <v>69308.866690327297</v>
      </c>
      <c r="T17" s="229">
        <f>'T 5'!T8</f>
        <v>67321.128593789515</v>
      </c>
      <c r="U17" s="229">
        <f>'T 5'!U8</f>
        <v>68292.761884414562</v>
      </c>
      <c r="V17" s="229">
        <f>'T 5'!V8</f>
        <v>66529.48938246489</v>
      </c>
      <c r="W17" s="229">
        <f>'T 5'!W8</f>
        <v>271452.24655099626</v>
      </c>
      <c r="X17" s="229">
        <f>'T 5'!X8</f>
        <v>67287.654872398693</v>
      </c>
      <c r="Y17" s="229">
        <f>'T 5'!Y8</f>
        <v>68087.858389704939</v>
      </c>
      <c r="Z17" s="229">
        <f>'T 5'!Z8</f>
        <v>67481.843639509709</v>
      </c>
      <c r="AA17" s="229">
        <f>'T 5'!AA8</f>
        <v>66485.266032664775</v>
      </c>
      <c r="AB17" s="229">
        <f>'T 5'!AB8</f>
        <v>269342.6229342781</v>
      </c>
      <c r="AC17" s="229">
        <f>'T 5'!AC8</f>
        <v>65926.209764054671</v>
      </c>
      <c r="AD17" s="229">
        <f>'T 5'!AD8</f>
        <v>67602.590149098804</v>
      </c>
      <c r="AE17" s="229">
        <f>'T 5'!AE8</f>
        <v>69119.922971087595</v>
      </c>
      <c r="AF17" s="229">
        <f>'T 5'!AF8</f>
        <v>64412.461567689759</v>
      </c>
      <c r="AG17" s="229">
        <f>'T 5'!AG8</f>
        <v>267061.18445193081</v>
      </c>
      <c r="AH17" s="229">
        <f>'T 5'!AH8</f>
        <v>63855.237774972076</v>
      </c>
      <c r="AI17" s="229">
        <f>'T 5'!AI8</f>
        <v>65861.864724868472</v>
      </c>
      <c r="AJ17" s="229">
        <f>'T 5'!AJ8</f>
        <v>66647.954959605951</v>
      </c>
      <c r="AK17" s="229">
        <f>'T 5'!AK8</f>
        <v>64648.765510030018</v>
      </c>
      <c r="AL17" s="229">
        <f>'T 5'!AL8</f>
        <v>261013.82296947652</v>
      </c>
      <c r="AM17" s="229">
        <f>'T 5'!AM8</f>
        <v>63803.740875432886</v>
      </c>
      <c r="AN17" s="229">
        <f>'T 5'!AN8</f>
        <v>64573.498653906427</v>
      </c>
      <c r="AO17" s="229">
        <f>'T 5'!AO8</f>
        <v>67222.371949841749</v>
      </c>
      <c r="AP17" s="229">
        <f>'T 5'!AP8</f>
        <v>64598.063089579009</v>
      </c>
      <c r="AQ17" s="229">
        <f>'T 5'!AQ8</f>
        <v>260197.67456876003</v>
      </c>
      <c r="AR17" s="229">
        <f>'T 5'!AR8</f>
        <v>64178.480308563609</v>
      </c>
      <c r="AS17" s="229">
        <f>'T 5'!AS8</f>
        <v>63448.516691718578</v>
      </c>
      <c r="AT17" s="229">
        <f>'T 5'!AT8</f>
        <v>65382.49334703503</v>
      </c>
      <c r="AU17" s="229">
        <f>'T 5'!AU8</f>
        <v>62399.014245643964</v>
      </c>
      <c r="AV17" s="229">
        <f>'T 5'!AV8</f>
        <v>255408.50459296117</v>
      </c>
      <c r="AW17" s="229">
        <f>'T 5'!AW8</f>
        <v>64178.214592738492</v>
      </c>
      <c r="AX17" s="229">
        <f>'T 5'!AX8</f>
        <v>62600.437788392279</v>
      </c>
      <c r="AY17" s="229">
        <f>'T 5'!AY8</f>
        <v>0</v>
      </c>
      <c r="AZ17" s="229">
        <f>'T 5'!AZ8</f>
        <v>0</v>
      </c>
      <c r="BA17" s="229">
        <f>'T 5'!BA8</f>
        <v>126778.65238113077</v>
      </c>
    </row>
    <row r="18" spans="1:54" ht="39" customHeight="1">
      <c r="A18" s="216" t="s">
        <v>81</v>
      </c>
      <c r="B18" s="533"/>
      <c r="C18" s="222" t="s">
        <v>76</v>
      </c>
      <c r="D18" s="235" t="e">
        <f>D17/B17*100-100</f>
        <v>#DIV/0!</v>
      </c>
      <c r="E18" s="235">
        <f>E17/D17*100-100</f>
        <v>3.1202284993132423</v>
      </c>
      <c r="F18" s="235">
        <f>F17/E17*100-100</f>
        <v>2.5080221619722636</v>
      </c>
      <c r="G18" s="235">
        <f>G17/F17*100-100</f>
        <v>-5.4323662684829941</v>
      </c>
      <c r="H18" s="236"/>
      <c r="I18" s="235">
        <f>I17/G17*100-100</f>
        <v>5.4799737592771152</v>
      </c>
      <c r="J18" s="235">
        <f>J17/I17*100-100</f>
        <v>-1.3148000601550365</v>
      </c>
      <c r="K18" s="235">
        <f>K17/J17*100-100</f>
        <v>0.16665396234505181</v>
      </c>
      <c r="L18" s="235">
        <f>L17/K17*100-100</f>
        <v>-4.2522953958150822</v>
      </c>
      <c r="M18" s="236"/>
      <c r="N18" s="235">
        <f>N17/L17*100-100</f>
        <v>6.1687589748433709</v>
      </c>
      <c r="O18" s="235">
        <f>O17/N17*100-100</f>
        <v>-2.2702399656150334</v>
      </c>
      <c r="P18" s="235">
        <f>P17/O17*100-100</f>
        <v>1.5977028195811869</v>
      </c>
      <c r="Q18" s="235">
        <f>Q17/P17*100-100</f>
        <v>-6.1933333841518419</v>
      </c>
      <c r="R18" s="236"/>
      <c r="S18" s="235">
        <f>S17/Q17*100-100</f>
        <v>6.2247301239378316</v>
      </c>
      <c r="T18" s="235">
        <f>T17/S17*100-100</f>
        <v>-2.8679419985598855</v>
      </c>
      <c r="U18" s="235">
        <f>U17/T17*100-100</f>
        <v>1.4432813455754712</v>
      </c>
      <c r="V18" s="235">
        <f>V17/U17*100-100</f>
        <v>-2.5819317498595353</v>
      </c>
      <c r="W18" s="236"/>
      <c r="X18" s="235">
        <f>X17/V17*100-100</f>
        <v>1.1395931292591968</v>
      </c>
      <c r="Y18" s="235">
        <f>Y17/X17*100-100</f>
        <v>1.1892278291221601</v>
      </c>
      <c r="Z18" s="235">
        <f>Z17/Y17*100-100</f>
        <v>-0.89004818851353207</v>
      </c>
      <c r="AA18" s="235">
        <f>AA17/Z17*100-100</f>
        <v>-1.4768085059570666</v>
      </c>
      <c r="AB18" s="236"/>
      <c r="AC18" s="235">
        <f>AC17/AA17*100-100</f>
        <v>-0.84087242477970392</v>
      </c>
      <c r="AD18" s="235">
        <f>AD17/AC17*100-100</f>
        <v>2.5428132317082657</v>
      </c>
      <c r="AE18" s="235">
        <f>AE17/AD17*100-100</f>
        <v>2.2444891810244059</v>
      </c>
      <c r="AF18" s="235">
        <f>AF17/AE17*100-100</f>
        <v>-6.8105709628277964</v>
      </c>
      <c r="AG18" s="235"/>
      <c r="AH18" s="235">
        <f>AH17/AF17*100-100</f>
        <v>-0.86508693994268526</v>
      </c>
      <c r="AI18" s="235">
        <f>AI17/AH17*100-100</f>
        <v>3.1424625760032541</v>
      </c>
      <c r="AJ18" s="235">
        <f>AJ17/AI17*100-100</f>
        <v>1.1935438482060903</v>
      </c>
      <c r="AK18" s="235">
        <f>AK17/AJ17*100-100</f>
        <v>-2.9996260962359571</v>
      </c>
      <c r="AL18" s="235"/>
      <c r="AM18" s="235">
        <f>AM17/AK17*100-100</f>
        <v>-1.3071009599804739</v>
      </c>
      <c r="AN18" s="235">
        <f>AN17/AM17*100-100</f>
        <v>1.2064461548992398</v>
      </c>
      <c r="AO18" s="235">
        <f>AO17/AN17*100-100</f>
        <v>4.1021058966193635</v>
      </c>
      <c r="AP18" s="235">
        <f>AP17/AO17*100-100</f>
        <v>-3.9039218405159488</v>
      </c>
      <c r="AQ18" s="235"/>
      <c r="AR18" s="235">
        <f>AR17/AP17*100-100</f>
        <v>-0.64952842383766551</v>
      </c>
      <c r="AS18" s="235">
        <f>AS17/AR17*100-100</f>
        <v>-1.1373962320943747</v>
      </c>
      <c r="AT18" s="235">
        <f>AT17/AS17*100-100</f>
        <v>3.048103811020809</v>
      </c>
      <c r="AU18" s="235">
        <f>AU17/AT17*100-100</f>
        <v>-4.5631161319520999</v>
      </c>
      <c r="AV18" s="235"/>
      <c r="AW18" s="237">
        <f>AW17/AU17*100-100</f>
        <v>2.851327650931168</v>
      </c>
      <c r="AX18" s="237">
        <f>AX17/AW17*100-100</f>
        <v>-2.4584305038063974</v>
      </c>
      <c r="AY18" s="237">
        <f>AY17/AX17*100-100</f>
        <v>-100</v>
      </c>
      <c r="AZ18" s="237" t="e">
        <f>AZ17/AY17*100-100</f>
        <v>#DIV/0!</v>
      </c>
      <c r="BA18" s="237"/>
    </row>
    <row r="19" spans="1:54" ht="39" customHeight="1">
      <c r="A19" s="217" t="s">
        <v>79</v>
      </c>
      <c r="B19" s="530"/>
      <c r="C19" s="223" t="s">
        <v>77</v>
      </c>
      <c r="D19" s="242" t="e">
        <f>D17/#REF!*100-100</f>
        <v>#REF!</v>
      </c>
      <c r="E19" s="242" t="e">
        <f>E17/#REF!*100-100</f>
        <v>#REF!</v>
      </c>
      <c r="F19" s="242" t="e">
        <f>F17/#REF!*100-100</f>
        <v>#REF!</v>
      </c>
      <c r="G19" s="242" t="e">
        <f>G17/#REF!*100-100</f>
        <v>#REF!</v>
      </c>
      <c r="H19" s="243"/>
      <c r="I19" s="242">
        <f t="shared" ref="I19:BA19" si="5">I17/D17*100-100</f>
        <v>5.4421508250543269</v>
      </c>
      <c r="J19" s="242">
        <f t="shared" si="5"/>
        <v>0.90726026976437879</v>
      </c>
      <c r="K19" s="242">
        <f t="shared" si="5"/>
        <v>-1.3975452013022505</v>
      </c>
      <c r="L19" s="242">
        <f t="shared" si="5"/>
        <v>-0.16712544466706447</v>
      </c>
      <c r="M19" s="242">
        <f t="shared" si="5"/>
        <v>1.1578922679374983</v>
      </c>
      <c r="N19" s="242">
        <f t="shared" si="5"/>
        <v>0.48478416026063087</v>
      </c>
      <c r="O19" s="242">
        <f t="shared" si="5"/>
        <v>-0.48807876889966906</v>
      </c>
      <c r="P19" s="242">
        <f t="shared" si="5"/>
        <v>0.93361613180722713</v>
      </c>
      <c r="Q19" s="242">
        <f t="shared" si="5"/>
        <v>-1.1125528497045849</v>
      </c>
      <c r="R19" s="242">
        <f t="shared" si="5"/>
        <v>-3.2380666959042514E-2</v>
      </c>
      <c r="S19" s="242">
        <f t="shared" si="5"/>
        <v>-1.0604203382062565</v>
      </c>
      <c r="T19" s="242">
        <f t="shared" si="5"/>
        <v>-1.6655214648411487</v>
      </c>
      <c r="U19" s="242">
        <f t="shared" si="5"/>
        <v>-1.8149830638690929</v>
      </c>
      <c r="V19" s="242">
        <f t="shared" si="5"/>
        <v>1.9649778218346938</v>
      </c>
      <c r="W19" s="242">
        <f t="shared" si="5"/>
        <v>-0.68177554067661106</v>
      </c>
      <c r="X19" s="242">
        <f t="shared" si="5"/>
        <v>-2.9162384474693539</v>
      </c>
      <c r="Y19" s="242">
        <f t="shared" si="5"/>
        <v>1.1389140555587005</v>
      </c>
      <c r="Z19" s="242">
        <f t="shared" si="5"/>
        <v>-1.1874146286210134</v>
      </c>
      <c r="AA19" s="242">
        <f t="shared" si="5"/>
        <v>-6.6471801017257803E-2</v>
      </c>
      <c r="AB19" s="242">
        <f t="shared" si="5"/>
        <v>-0.7771619662472915</v>
      </c>
      <c r="AC19" s="242">
        <f t="shared" si="5"/>
        <v>-2.0233207873358197</v>
      </c>
      <c r="AD19" s="242">
        <f t="shared" si="5"/>
        <v>-0.71270892062528901</v>
      </c>
      <c r="AE19" s="242">
        <f t="shared" si="5"/>
        <v>2.4274371345402983</v>
      </c>
      <c r="AF19" s="242">
        <f t="shared" si="5"/>
        <v>-3.1176899614970779</v>
      </c>
      <c r="AG19" s="242">
        <f t="shared" si="5"/>
        <v>-0.84703952812695604</v>
      </c>
      <c r="AH19" s="242">
        <f t="shared" si="5"/>
        <v>-3.1413484811192092</v>
      </c>
      <c r="AI19" s="242">
        <f t="shared" si="5"/>
        <v>-2.5749389489236023</v>
      </c>
      <c r="AJ19" s="242">
        <f t="shared" si="5"/>
        <v>-3.5763465947663917</v>
      </c>
      <c r="AK19" s="242">
        <f t="shared" si="5"/>
        <v>0.36686059900370083</v>
      </c>
      <c r="AL19" s="242">
        <f t="shared" si="5"/>
        <v>-2.2644104926235542</v>
      </c>
      <c r="AM19" s="242">
        <f t="shared" si="5"/>
        <v>-8.0646320229305957E-2</v>
      </c>
      <c r="AN19" s="242">
        <f t="shared" si="5"/>
        <v>-1.9561639749255022</v>
      </c>
      <c r="AO19" s="242">
        <f t="shared" si="5"/>
        <v>0.86186739050573635</v>
      </c>
      <c r="AP19" s="242">
        <f t="shared" si="5"/>
        <v>-7.842751528355052E-2</v>
      </c>
      <c r="AQ19" s="242">
        <f t="shared" si="5"/>
        <v>-0.31268397643903256</v>
      </c>
      <c r="AR19" s="242">
        <f t="shared" si="5"/>
        <v>0.58733144481659849</v>
      </c>
      <c r="AS19" s="242">
        <f t="shared" si="5"/>
        <v>-1.7421728505333078</v>
      </c>
      <c r="AT19" s="242">
        <f t="shared" si="5"/>
        <v>-2.7370033955058233</v>
      </c>
      <c r="AU19" s="242">
        <f t="shared" si="5"/>
        <v>-3.4042024462646765</v>
      </c>
      <c r="AV19" s="242">
        <f t="shared" si="5"/>
        <v>-1.840589076645756</v>
      </c>
      <c r="AW19" s="244">
        <f t="shared" si="5"/>
        <v>-4.1402635874021598E-4</v>
      </c>
      <c r="AX19" s="244">
        <f t="shared" si="5"/>
        <v>-1.3366410241659565</v>
      </c>
      <c r="AY19" s="244">
        <f t="shared" si="5"/>
        <v>-100</v>
      </c>
      <c r="AZ19" s="244">
        <f t="shared" si="5"/>
        <v>-100</v>
      </c>
      <c r="BA19" s="244">
        <f t="shared" si="5"/>
        <v>-50.362399802162003</v>
      </c>
      <c r="BB19" s="1"/>
    </row>
    <row r="20" spans="1:54" ht="39" customHeight="1">
      <c r="A20" s="376" t="s">
        <v>196</v>
      </c>
      <c r="B20" s="531"/>
      <c r="C20" s="248" t="s">
        <v>201</v>
      </c>
      <c r="D20" s="233">
        <f t="shared" ref="D20:AI20" si="6">D14/D21*100</f>
        <v>57.631161686300011</v>
      </c>
      <c r="E20" s="233">
        <f t="shared" si="6"/>
        <v>59.399487135334894</v>
      </c>
      <c r="F20" s="233">
        <f t="shared" si="6"/>
        <v>59.452707388713456</v>
      </c>
      <c r="G20" s="233">
        <f t="shared" si="6"/>
        <v>58.670522229026979</v>
      </c>
      <c r="H20" s="233">
        <f t="shared" si="6"/>
        <v>58.821982434647587</v>
      </c>
      <c r="I20" s="233">
        <f t="shared" si="6"/>
        <v>60.559667890543913</v>
      </c>
      <c r="J20" s="233">
        <f t="shared" si="6"/>
        <v>58.395820876014866</v>
      </c>
      <c r="K20" s="233">
        <f t="shared" si="6"/>
        <v>57.037906884751635</v>
      </c>
      <c r="L20" s="233">
        <f t="shared" si="6"/>
        <v>56.203551743251381</v>
      </c>
      <c r="M20" s="233">
        <f t="shared" si="6"/>
        <v>58.037350744030135</v>
      </c>
      <c r="N20" s="233">
        <f t="shared" si="6"/>
        <v>58.424488982650601</v>
      </c>
      <c r="O20" s="233">
        <f t="shared" si="6"/>
        <v>55.306602419902894</v>
      </c>
      <c r="P20" s="233">
        <f t="shared" si="6"/>
        <v>55.00560377180863</v>
      </c>
      <c r="Q20" s="233">
        <f t="shared" si="6"/>
        <v>54.087613585867459</v>
      </c>
      <c r="R20" s="233">
        <f t="shared" si="6"/>
        <v>55.715788844793579</v>
      </c>
      <c r="S20" s="233">
        <f t="shared" si="6"/>
        <v>56.162694001787159</v>
      </c>
      <c r="T20" s="233">
        <f t="shared" si="6"/>
        <v>53.956132965167427</v>
      </c>
      <c r="U20" s="233">
        <f t="shared" si="6"/>
        <v>51.811393966799393</v>
      </c>
      <c r="V20" s="233">
        <f t="shared" si="6"/>
        <v>47.617269138533757</v>
      </c>
      <c r="W20" s="233">
        <f t="shared" si="6"/>
        <v>52.51258918140914</v>
      </c>
      <c r="X20" s="233">
        <f t="shared" si="6"/>
        <v>41.417972532861022</v>
      </c>
      <c r="Y20" s="233">
        <f t="shared" si="6"/>
        <v>39.237589248614952</v>
      </c>
      <c r="Z20" s="233">
        <f t="shared" si="6"/>
        <v>36.284857165785439</v>
      </c>
      <c r="AA20" s="233">
        <f t="shared" si="6"/>
        <v>32.900942647147737</v>
      </c>
      <c r="AB20" s="233">
        <f t="shared" si="6"/>
        <v>37.545231747102726</v>
      </c>
      <c r="AC20" s="233">
        <f t="shared" si="6"/>
        <v>28.334112765146468</v>
      </c>
      <c r="AD20" s="233">
        <f t="shared" si="6"/>
        <v>29.446604683347644</v>
      </c>
      <c r="AE20" s="233">
        <f t="shared" si="6"/>
        <v>30.130030885203592</v>
      </c>
      <c r="AF20" s="233">
        <f t="shared" si="6"/>
        <v>30.706970951150208</v>
      </c>
      <c r="AG20" s="233">
        <f t="shared" si="6"/>
        <v>29.690751705303263</v>
      </c>
      <c r="AH20" s="233">
        <f t="shared" si="6"/>
        <v>33.991168402224595</v>
      </c>
      <c r="AI20" s="233">
        <f t="shared" si="6"/>
        <v>33.156889001329922</v>
      </c>
      <c r="AJ20" s="233">
        <f t="shared" ref="AJ20:BA20" si="7">AJ14/AJ21*100</f>
        <v>33.536080839227303</v>
      </c>
      <c r="AK20" s="233">
        <f t="shared" si="7"/>
        <v>35.227716785559977</v>
      </c>
      <c r="AL20" s="233">
        <f t="shared" si="7"/>
        <v>34.004931246467955</v>
      </c>
      <c r="AM20" s="233">
        <f t="shared" si="7"/>
        <v>37.277376141650514</v>
      </c>
      <c r="AN20" s="233">
        <f t="shared" si="7"/>
        <v>38.632409873970673</v>
      </c>
      <c r="AO20" s="233">
        <f t="shared" si="7"/>
        <v>40.657935581415174</v>
      </c>
      <c r="AP20" s="233">
        <f t="shared" si="7"/>
        <v>39.257054366724667</v>
      </c>
      <c r="AQ20" s="233">
        <f t="shared" si="7"/>
        <v>38.99031589012246</v>
      </c>
      <c r="AR20" s="233">
        <f t="shared" si="7"/>
        <v>37.716829914904807</v>
      </c>
      <c r="AS20" s="233">
        <f t="shared" si="7"/>
        <v>36.027472749182735</v>
      </c>
      <c r="AT20" s="233">
        <f t="shared" si="7"/>
        <v>35.507416675698302</v>
      </c>
      <c r="AU20" s="233">
        <f t="shared" si="7"/>
        <v>34.330223783392015</v>
      </c>
      <c r="AV20" s="233">
        <f t="shared" si="7"/>
        <v>35.903932723225033</v>
      </c>
      <c r="AW20" s="234">
        <f t="shared" si="7"/>
        <v>34.067595726551616</v>
      </c>
      <c r="AX20" s="234">
        <f t="shared" si="7"/>
        <v>24.325859699211573</v>
      </c>
      <c r="AY20" s="234" t="e">
        <f t="shared" si="7"/>
        <v>#DIV/0!</v>
      </c>
      <c r="AZ20" s="234" t="e">
        <f t="shared" si="7"/>
        <v>#DIV/0!</v>
      </c>
      <c r="BA20" s="234">
        <f t="shared" si="7"/>
        <v>29.84144124680893</v>
      </c>
      <c r="BB20" s="1"/>
    </row>
    <row r="21" spans="1:54" ht="39" customHeight="1">
      <c r="A21" s="249" t="s">
        <v>197</v>
      </c>
      <c r="B21" s="530"/>
      <c r="C21" s="515" t="s">
        <v>198</v>
      </c>
      <c r="D21" s="246">
        <f>'T 4'!D26</f>
        <v>138401.27104889471</v>
      </c>
      <c r="E21" s="246">
        <f>'T 4'!E26</f>
        <v>153089.76220061528</v>
      </c>
      <c r="F21" s="246">
        <f>'T 4'!F26</f>
        <v>159487.56072784608</v>
      </c>
      <c r="G21" s="246">
        <f>'T 4'!G26</f>
        <v>159723.38377773904</v>
      </c>
      <c r="H21" s="246">
        <f>'T 4'!H26</f>
        <v>610701.97775509523</v>
      </c>
      <c r="I21" s="246">
        <f>'T 4'!I26</f>
        <v>170083.09291084963</v>
      </c>
      <c r="J21" s="246">
        <f>'T 4'!J26</f>
        <v>166591.68547393812</v>
      </c>
      <c r="K21" s="246">
        <f>'T 4'!K26</f>
        <v>168996.87331157684</v>
      </c>
      <c r="L21" s="246">
        <f>'T 4'!L26</f>
        <v>174402.29690178193</v>
      </c>
      <c r="M21" s="246">
        <f>'T 4'!M26</f>
        <v>680073.94859814667</v>
      </c>
      <c r="N21" s="246">
        <f>'T 4'!N26</f>
        <v>184386.90579026676</v>
      </c>
      <c r="O21" s="246">
        <f>'T 4'!O26</f>
        <v>174597.25778433293</v>
      </c>
      <c r="P21" s="246">
        <f>'T 4'!P26</f>
        <v>180040.86592597596</v>
      </c>
      <c r="Q21" s="246">
        <f>'T 4'!Q26</f>
        <v>184343.59094406437</v>
      </c>
      <c r="R21" s="246">
        <f>'T 4'!R26</f>
        <v>723368.62044464005</v>
      </c>
      <c r="S21" s="246">
        <f>'T 4'!S26</f>
        <v>196893.09675546945</v>
      </c>
      <c r="T21" s="246">
        <f>'T 4'!T26</f>
        <v>189356.65249320504</v>
      </c>
      <c r="U21" s="246">
        <f>'T 4'!U26</f>
        <v>188804.03614276333</v>
      </c>
      <c r="V21" s="246">
        <f>'T 4'!V26</f>
        <v>175603.7533837934</v>
      </c>
      <c r="W21" s="246">
        <f>'T 4'!W26</f>
        <v>750657.53877523099</v>
      </c>
      <c r="X21" s="246">
        <f>'T 4'!X26</f>
        <v>152296.29422428473</v>
      </c>
      <c r="Y21" s="246">
        <f>'T 4'!Y26</f>
        <v>148854.91308048408</v>
      </c>
      <c r="Z21" s="246">
        <f>'T 4'!Z26</f>
        <v>145953.81150872746</v>
      </c>
      <c r="AA21" s="246">
        <f>'T 4'!AA26</f>
        <v>141628.41948950518</v>
      </c>
      <c r="AB21" s="246">
        <f>'T 4'!AB26</f>
        <v>588733.43830300157</v>
      </c>
      <c r="AC21" s="246">
        <f>'T 4'!AC26</f>
        <v>130891.64836056286</v>
      </c>
      <c r="AD21" s="246">
        <f>'T 4'!AD26</f>
        <v>134312.35068980689</v>
      </c>
      <c r="AE21" s="246">
        <f>'T 4'!AE26</f>
        <v>141077.11388658331</v>
      </c>
      <c r="AF21" s="246">
        <f>'T 4'!AF26</f>
        <v>146024.02902293956</v>
      </c>
      <c r="AG21" s="246">
        <f>'T 4'!AG26</f>
        <v>552305.1419598927</v>
      </c>
      <c r="AH21" s="246">
        <f>'T 4'!AH26</f>
        <v>145986.57460502803</v>
      </c>
      <c r="AI21" s="246">
        <f>'T 4'!AI26</f>
        <v>140973.57775178686</v>
      </c>
      <c r="AJ21" s="246">
        <f>'T 4'!AJ26</f>
        <v>144588.41476045357</v>
      </c>
      <c r="AK21" s="246">
        <f>'T 4'!AK26</f>
        <v>154852.23774644724</v>
      </c>
      <c r="AL21" s="246">
        <f>'T 4'!AL26</f>
        <v>586400.80486371566</v>
      </c>
      <c r="AM21" s="246">
        <f>'T 4'!AM26</f>
        <v>160151.74519108131</v>
      </c>
      <c r="AN21" s="246">
        <f>'T 4'!AN26</f>
        <v>162958.72724563457</v>
      </c>
      <c r="AO21" s="246">
        <f>'T 4'!AO26</f>
        <v>171916.89171677417</v>
      </c>
      <c r="AP21" s="246">
        <f>'T 4'!AP26</f>
        <v>172311.86772659028</v>
      </c>
      <c r="AQ21" s="246">
        <f>'T 4'!AQ26</f>
        <v>667339.2318800803</v>
      </c>
      <c r="AR21" s="246">
        <f>'T 4'!AR26</f>
        <v>162706.3261603885</v>
      </c>
      <c r="AS21" s="246">
        <f>'T 4'!AS26</f>
        <v>158139.21337057746</v>
      </c>
      <c r="AT21" s="246">
        <f>'T 4'!AT26</f>
        <v>159554.54842693618</v>
      </c>
      <c r="AU21" s="246">
        <f>'T 4'!AU26</f>
        <v>159648.59766821144</v>
      </c>
      <c r="AV21" s="246">
        <f>'T 4'!AV26</f>
        <v>640048.68562611355</v>
      </c>
      <c r="AW21" s="246">
        <f>'T 4'!AW26</f>
        <v>152164.11391383252</v>
      </c>
      <c r="AX21" s="246">
        <f>'T 4'!AX26</f>
        <v>116591.34147933044</v>
      </c>
      <c r="AY21" s="246">
        <f>'T 4'!AY26</f>
        <v>0</v>
      </c>
      <c r="AZ21" s="246">
        <f>'T 4'!AZ26</f>
        <v>0</v>
      </c>
      <c r="BA21" s="246">
        <f>'T 4'!BA26</f>
        <v>268755.45539316308</v>
      </c>
      <c r="BB21" s="1"/>
    </row>
    <row r="22" spans="1:54" s="537" customFormat="1">
      <c r="B22" s="538"/>
    </row>
    <row r="23" spans="1:54" s="71" customFormat="1" ht="45" customHeight="1" thickBot="1">
      <c r="A23" s="381" t="s">
        <v>204</v>
      </c>
      <c r="B23" s="358">
        <v>3</v>
      </c>
      <c r="C23" s="375" t="s">
        <v>162</v>
      </c>
      <c r="D23" s="372" t="s">
        <v>132</v>
      </c>
      <c r="E23" s="372" t="s">
        <v>133</v>
      </c>
      <c r="F23" s="372" t="s">
        <v>134</v>
      </c>
      <c r="G23" s="372" t="s">
        <v>135</v>
      </c>
      <c r="H23" s="372">
        <v>2011</v>
      </c>
      <c r="I23" s="372" t="s">
        <v>136</v>
      </c>
      <c r="J23" s="372" t="s">
        <v>137</v>
      </c>
      <c r="K23" s="372" t="s">
        <v>138</v>
      </c>
      <c r="L23" s="372" t="s">
        <v>139</v>
      </c>
      <c r="M23" s="372">
        <v>2012</v>
      </c>
      <c r="N23" s="372" t="s">
        <v>140</v>
      </c>
      <c r="O23" s="372" t="s">
        <v>141</v>
      </c>
      <c r="P23" s="372" t="s">
        <v>142</v>
      </c>
      <c r="Q23" s="372" t="s">
        <v>143</v>
      </c>
      <c r="R23" s="372">
        <v>2013</v>
      </c>
      <c r="S23" s="372" t="s">
        <v>144</v>
      </c>
      <c r="T23" s="372" t="s">
        <v>145</v>
      </c>
      <c r="U23" s="372" t="s">
        <v>146</v>
      </c>
      <c r="V23" s="372" t="s">
        <v>147</v>
      </c>
      <c r="W23" s="372">
        <v>2014</v>
      </c>
      <c r="X23" s="372" t="s">
        <v>148</v>
      </c>
      <c r="Y23" s="372" t="s">
        <v>149</v>
      </c>
      <c r="Z23" s="372" t="s">
        <v>150</v>
      </c>
      <c r="AA23" s="372" t="s">
        <v>151</v>
      </c>
      <c r="AB23" s="372">
        <v>2015</v>
      </c>
      <c r="AC23" s="372" t="s">
        <v>152</v>
      </c>
      <c r="AD23" s="372" t="s">
        <v>153</v>
      </c>
      <c r="AE23" s="372" t="s">
        <v>68</v>
      </c>
      <c r="AF23" s="372" t="s">
        <v>69</v>
      </c>
      <c r="AG23" s="372">
        <v>2016</v>
      </c>
      <c r="AH23" s="372" t="s">
        <v>70</v>
      </c>
      <c r="AI23" s="372" t="s">
        <v>71</v>
      </c>
      <c r="AJ23" s="372" t="s">
        <v>72</v>
      </c>
      <c r="AK23" s="372" t="s">
        <v>73</v>
      </c>
      <c r="AL23" s="372">
        <v>2017</v>
      </c>
      <c r="AM23" s="372" t="s">
        <v>83</v>
      </c>
      <c r="AN23" s="372" t="s">
        <v>84</v>
      </c>
      <c r="AO23" s="372" t="s">
        <v>82</v>
      </c>
      <c r="AP23" s="372" t="s">
        <v>154</v>
      </c>
      <c r="AQ23" s="372">
        <v>2018</v>
      </c>
      <c r="AR23" s="372" t="s">
        <v>85</v>
      </c>
      <c r="AS23" s="372" t="s">
        <v>155</v>
      </c>
      <c r="AT23" s="372" t="s">
        <v>156</v>
      </c>
      <c r="AU23" s="372" t="s">
        <v>157</v>
      </c>
      <c r="AV23" s="372">
        <v>2019</v>
      </c>
      <c r="AW23" s="373" t="s">
        <v>443</v>
      </c>
      <c r="AX23" s="373" t="s">
        <v>444</v>
      </c>
      <c r="AY23" s="373" t="s">
        <v>445</v>
      </c>
      <c r="AZ23" s="373" t="s">
        <v>446</v>
      </c>
      <c r="BA23" s="231">
        <v>2020</v>
      </c>
    </row>
    <row r="24" spans="1:54" s="1" customFormat="1" ht="39" customHeight="1">
      <c r="A24" s="218" t="s">
        <v>75</v>
      </c>
      <c r="B24" s="528"/>
      <c r="C24" s="221" t="s">
        <v>74</v>
      </c>
      <c r="D24" s="219">
        <f>'T 4'!D9</f>
        <v>12912.907044291769</v>
      </c>
      <c r="E24" s="219">
        <f>'T 4'!E9</f>
        <v>15479.199430853647</v>
      </c>
      <c r="F24" s="219">
        <f>'T 4'!F9</f>
        <v>14892.659588870954</v>
      </c>
      <c r="G24" s="219">
        <f>'T 4'!G9</f>
        <v>14504.238079849825</v>
      </c>
      <c r="H24" s="219">
        <f>'T 4'!H9</f>
        <v>57789.004143866186</v>
      </c>
      <c r="I24" s="219">
        <f>'T 4'!I9</f>
        <v>16614.73960451968</v>
      </c>
      <c r="J24" s="219">
        <f>'T 4'!J9</f>
        <v>18012.763568825656</v>
      </c>
      <c r="K24" s="219">
        <f>'T 4'!K9</f>
        <v>17973.109332823748</v>
      </c>
      <c r="L24" s="219">
        <f>'T 4'!L9</f>
        <v>18970.409193592011</v>
      </c>
      <c r="M24" s="219">
        <f>'T 4'!M9</f>
        <v>71571.021699761084</v>
      </c>
      <c r="N24" s="219">
        <f>'T 4'!N9</f>
        <v>18420.267711942484</v>
      </c>
      <c r="O24" s="219">
        <f>'T 4'!O9</f>
        <v>18546.036087258715</v>
      </c>
      <c r="P24" s="219">
        <f>'T 4'!P9</f>
        <v>18243.598622002188</v>
      </c>
      <c r="Q24" s="219">
        <f>'T 4'!Q9</f>
        <v>18609.796023535175</v>
      </c>
      <c r="R24" s="219">
        <f>'T 4'!R9</f>
        <v>73819.698444738548</v>
      </c>
      <c r="S24" s="219">
        <f>'T 4'!S9</f>
        <v>18307.172221125271</v>
      </c>
      <c r="T24" s="219">
        <f>'T 4'!T9</f>
        <v>19651.760163117928</v>
      </c>
      <c r="U24" s="219">
        <f>'T 4'!U9</f>
        <v>20397.094662106236</v>
      </c>
      <c r="V24" s="219">
        <f>'T 4'!V9</f>
        <v>17776.805276583575</v>
      </c>
      <c r="W24" s="219">
        <f>'T 4'!W9</f>
        <v>76132.832322932998</v>
      </c>
      <c r="X24" s="219">
        <f>'T 4'!X9</f>
        <v>12941.75781097738</v>
      </c>
      <c r="Y24" s="219">
        <f>'T 4'!Y9</f>
        <v>13914.763778778366</v>
      </c>
      <c r="Z24" s="219">
        <f>'T 4'!Z9</f>
        <v>13480.341667472389</v>
      </c>
      <c r="AA24" s="219">
        <f>'T 4'!AA9</f>
        <v>12151.815443977428</v>
      </c>
      <c r="AB24" s="219">
        <f>'T 4'!AB9</f>
        <v>52488.678701205572</v>
      </c>
      <c r="AC24" s="219">
        <f>'T 4'!AC9</f>
        <v>10501.506359394616</v>
      </c>
      <c r="AD24" s="219">
        <f>'T 4'!AD9</f>
        <v>11444.688618984621</v>
      </c>
      <c r="AE24" s="219">
        <f>'T 4'!AE9</f>
        <v>12289.2428971422</v>
      </c>
      <c r="AF24" s="219">
        <f>'T 4'!AF9</f>
        <v>12578.390152153674</v>
      </c>
      <c r="AG24" s="219">
        <f>'T 4'!AG9</f>
        <v>46813.82802767511</v>
      </c>
      <c r="AH24" s="219">
        <f>'T 4'!AH9</f>
        <v>10668.876676715334</v>
      </c>
      <c r="AI24" s="219">
        <f>'T 4'!AI9</f>
        <v>10560.002702226133</v>
      </c>
      <c r="AJ24" s="219">
        <f>'T 4'!AJ9</f>
        <v>12593.518649626078</v>
      </c>
      <c r="AK24" s="219">
        <f>'T 4'!AK9</f>
        <v>13366.273343454683</v>
      </c>
      <c r="AL24" s="219">
        <f>'T 4'!AL9</f>
        <v>47188.671372022225</v>
      </c>
      <c r="AM24" s="219">
        <f>'T 4'!AM9</f>
        <v>12820.693047549388</v>
      </c>
      <c r="AN24" s="219">
        <f>'T 4'!AN9</f>
        <v>14040.865535014133</v>
      </c>
      <c r="AO24" s="219">
        <f>'T 4'!AO9</f>
        <v>14220.551028044632</v>
      </c>
      <c r="AP24" s="219">
        <f>'T 4'!AP9</f>
        <v>13889.45156247504</v>
      </c>
      <c r="AQ24" s="219">
        <f>'T 4'!AQ9</f>
        <v>54971.561173083195</v>
      </c>
      <c r="AR24" s="219">
        <f>'T 4'!AR9</f>
        <v>12021.43173242073</v>
      </c>
      <c r="AS24" s="219">
        <f>'T 4'!AS9</f>
        <v>12449.429442676785</v>
      </c>
      <c r="AT24" s="219">
        <f>'T 4'!AT9</f>
        <v>12992.238404850883</v>
      </c>
      <c r="AU24" s="219">
        <f>'T 4'!AU9</f>
        <v>12418.423259486464</v>
      </c>
      <c r="AV24" s="219">
        <f>'T 4'!AV9</f>
        <v>49881.52283943486</v>
      </c>
      <c r="AW24" s="219">
        <f>'T 4'!AW9</f>
        <v>10990.017754933357</v>
      </c>
      <c r="AX24" s="219">
        <f>'T 4'!AX9</f>
        <v>8107.6309863550741</v>
      </c>
      <c r="AY24" s="219" t="e">
        <f>#REF!</f>
        <v>#REF!</v>
      </c>
      <c r="AZ24" s="219" t="e">
        <f>#REF!</f>
        <v>#REF!</v>
      </c>
      <c r="BA24" s="219" t="e">
        <f>#REF!</f>
        <v>#REF!</v>
      </c>
    </row>
    <row r="25" spans="1:54" s="1" customFormat="1" ht="39" customHeight="1">
      <c r="A25" s="216" t="s">
        <v>81</v>
      </c>
      <c r="B25" s="533"/>
      <c r="C25" s="222" t="s">
        <v>76</v>
      </c>
      <c r="D25" s="235" t="e">
        <f>D24/B24*100-100</f>
        <v>#DIV/0!</v>
      </c>
      <c r="E25" s="235">
        <f>E24/D24*100-100</f>
        <v>19.873854723490197</v>
      </c>
      <c r="F25" s="235">
        <f>F24/E24*100-100</f>
        <v>-3.7892130313508403</v>
      </c>
      <c r="G25" s="235">
        <f>G24/F24*100-100</f>
        <v>-2.6081406528044937</v>
      </c>
      <c r="H25" s="236"/>
      <c r="I25" s="235">
        <f>I24/G24*100-100</f>
        <v>14.550929963028466</v>
      </c>
      <c r="J25" s="235">
        <f>J24/I24*100-100</f>
        <v>8.4143597647818211</v>
      </c>
      <c r="K25" s="235">
        <f>K24/J24*100-100</f>
        <v>-0.22014520898136425</v>
      </c>
      <c r="L25" s="235">
        <f>L24/K24*100-100</f>
        <v>5.548844344628364</v>
      </c>
      <c r="M25" s="236"/>
      <c r="N25" s="235">
        <f>N24/L24*100-100</f>
        <v>-2.8999979707098618</v>
      </c>
      <c r="O25" s="235">
        <f>O24/N24*100-100</f>
        <v>0.68277170170925672</v>
      </c>
      <c r="P25" s="235">
        <f>P24/O24*100-100</f>
        <v>-1.63073911769375</v>
      </c>
      <c r="Q25" s="235">
        <f>Q24/P24*100-100</f>
        <v>2.0072651735022475</v>
      </c>
      <c r="R25" s="236"/>
      <c r="S25" s="235">
        <f>S24/Q24*100-100</f>
        <v>-1.6261532476078031</v>
      </c>
      <c r="T25" s="235">
        <f>T24/S24*100-100</f>
        <v>7.3445965644060038</v>
      </c>
      <c r="U25" s="235">
        <f>U24/T24*100-100</f>
        <v>3.7927111505621696</v>
      </c>
      <c r="V25" s="235">
        <f>V24/U24*100-100</f>
        <v>-12.846385374632007</v>
      </c>
      <c r="W25" s="236"/>
      <c r="X25" s="235">
        <f>X24/V24*100-100</f>
        <v>-27.198629845910176</v>
      </c>
      <c r="Y25" s="235">
        <f>Y24/X24*100-100</f>
        <v>7.5183447412040749</v>
      </c>
      <c r="Z25" s="235">
        <f>Z24/Y24*100-100</f>
        <v>-3.1220228974962652</v>
      </c>
      <c r="AA25" s="235">
        <f>AA24/Z24*100-100</f>
        <v>-9.8552859880447272</v>
      </c>
      <c r="AB25" s="236"/>
      <c r="AC25" s="235">
        <f>AC24/AA24*100-100</f>
        <v>-13.580761592299552</v>
      </c>
      <c r="AD25" s="235">
        <f>AD24/AC24*100-100</f>
        <v>8.981399689828649</v>
      </c>
      <c r="AE25" s="235">
        <f>AE24/AD24*100-100</f>
        <v>7.3794430436195455</v>
      </c>
      <c r="AF25" s="235">
        <f>AF24/AE24*100-100</f>
        <v>2.3528484010899859</v>
      </c>
      <c r="AG25" s="235"/>
      <c r="AH25" s="235">
        <f>AH24/AF24*100-100</f>
        <v>-15.180905126491027</v>
      </c>
      <c r="AI25" s="235">
        <f>AI24/AH24*100-100</f>
        <v>-1.0204820787442088</v>
      </c>
      <c r="AJ25" s="235">
        <f>AJ24/AI24*100-100</f>
        <v>19.25677487725703</v>
      </c>
      <c r="AK25" s="235">
        <f>AK24/AJ24*100-100</f>
        <v>6.1361301422422514</v>
      </c>
      <c r="AL25" s="235"/>
      <c r="AM25" s="235">
        <f>AM24/AK24*100-100</f>
        <v>-4.0817682078337754</v>
      </c>
      <c r="AN25" s="235">
        <f>AN24/AM24*100-100</f>
        <v>9.5172116120350694</v>
      </c>
      <c r="AO25" s="235">
        <f>AO24/AN24*100-100</f>
        <v>1.2797323112482673</v>
      </c>
      <c r="AP25" s="235">
        <f>AP24/AO24*100-100</f>
        <v>-2.3283167080981855</v>
      </c>
      <c r="AQ25" s="235"/>
      <c r="AR25" s="235">
        <f>AR24/AP24*100-100</f>
        <v>-13.449197915784637</v>
      </c>
      <c r="AS25" s="235">
        <f>AS24/AR24*100-100</f>
        <v>3.5602889887215667</v>
      </c>
      <c r="AT25" s="235">
        <f>AT24/AS24*100-100</f>
        <v>4.3601111574908202</v>
      </c>
      <c r="AU25" s="235">
        <f>AU24/AT24*100-100</f>
        <v>-4.4165995687869639</v>
      </c>
      <c r="AV25" s="235"/>
      <c r="AW25" s="237">
        <f>AW24/AU24*100-100</f>
        <v>-11.502309711194172</v>
      </c>
      <c r="AX25" s="237">
        <f>AX24/AV24*100-100</f>
        <v>-83.746224002717454</v>
      </c>
      <c r="AY25" s="237" t="e">
        <f>AY24/AW24*100-100</f>
        <v>#REF!</v>
      </c>
      <c r="AZ25" s="237" t="e">
        <f>AZ24/AX24*100-100</f>
        <v>#REF!</v>
      </c>
      <c r="BA25" s="237" t="e">
        <f>BA24/AY24*100-100</f>
        <v>#REF!</v>
      </c>
    </row>
    <row r="26" spans="1:54" s="1" customFormat="1" ht="39" customHeight="1">
      <c r="A26" s="224" t="s">
        <v>79</v>
      </c>
      <c r="B26" s="534"/>
      <c r="C26" s="225" t="s">
        <v>77</v>
      </c>
      <c r="D26" s="238" t="e">
        <f>D24/#REF!*100-100</f>
        <v>#REF!</v>
      </c>
      <c r="E26" s="238" t="e">
        <f>E24/#REF!*100-100</f>
        <v>#REF!</v>
      </c>
      <c r="F26" s="238" t="e">
        <f>F24/#REF!*100-100</f>
        <v>#REF!</v>
      </c>
      <c r="G26" s="238" t="e">
        <f>G24/#REF!*100-100</f>
        <v>#REF!</v>
      </c>
      <c r="H26" s="239"/>
      <c r="I26" s="238">
        <f t="shared" ref="I26:BA26" si="8">I24/D24*100-100</f>
        <v>28.667693088244846</v>
      </c>
      <c r="J26" s="238">
        <f t="shared" si="8"/>
        <v>16.367539867223527</v>
      </c>
      <c r="K26" s="238">
        <f t="shared" si="8"/>
        <v>20.684349397570088</v>
      </c>
      <c r="L26" s="238">
        <f t="shared" si="8"/>
        <v>30.792180114216848</v>
      </c>
      <c r="M26" s="238">
        <f t="shared" si="8"/>
        <v>23.848858031165349</v>
      </c>
      <c r="N26" s="238">
        <f t="shared" si="8"/>
        <v>10.867026209256082</v>
      </c>
      <c r="O26" s="238">
        <f t="shared" si="8"/>
        <v>2.9605258315608154</v>
      </c>
      <c r="P26" s="238">
        <f t="shared" si="8"/>
        <v>1.5049665818504394</v>
      </c>
      <c r="Q26" s="238">
        <f t="shared" si="8"/>
        <v>-1.9009245735123557</v>
      </c>
      <c r="R26" s="238">
        <f t="shared" si="8"/>
        <v>3.1418815766115671</v>
      </c>
      <c r="S26" s="238">
        <f t="shared" si="8"/>
        <v>-0.6139731114976712</v>
      </c>
      <c r="T26" s="238">
        <f t="shared" si="8"/>
        <v>5.9620507080693841</v>
      </c>
      <c r="U26" s="238">
        <f t="shared" si="8"/>
        <v>11.804118719795142</v>
      </c>
      <c r="V26" s="238">
        <f t="shared" si="8"/>
        <v>-4.4760874643555724</v>
      </c>
      <c r="W26" s="238">
        <f t="shared" si="8"/>
        <v>3.1334913673835416</v>
      </c>
      <c r="X26" s="238">
        <f t="shared" si="8"/>
        <v>-29.307718009865852</v>
      </c>
      <c r="Y26" s="238">
        <f t="shared" si="8"/>
        <v>-29.193295342096903</v>
      </c>
      <c r="Z26" s="238">
        <f t="shared" si="8"/>
        <v>-33.91048141519785</v>
      </c>
      <c r="AA26" s="238">
        <f t="shared" si="8"/>
        <v>-31.642298743158548</v>
      </c>
      <c r="AB26" s="238">
        <f t="shared" si="8"/>
        <v>-31.056448184452023</v>
      </c>
      <c r="AC26" s="238">
        <f t="shared" si="8"/>
        <v>-18.855641460952924</v>
      </c>
      <c r="AD26" s="238">
        <f t="shared" si="8"/>
        <v>-17.751470302075106</v>
      </c>
      <c r="AE26" s="238">
        <f t="shared" si="8"/>
        <v>-8.8358203353574538</v>
      </c>
      <c r="AF26" s="238">
        <f t="shared" si="8"/>
        <v>3.5103784298144518</v>
      </c>
      <c r="AG26" s="238">
        <f t="shared" si="8"/>
        <v>-10.811570826224894</v>
      </c>
      <c r="AH26" s="238">
        <f t="shared" si="8"/>
        <v>1.5937743747685147</v>
      </c>
      <c r="AI26" s="238">
        <f t="shared" si="8"/>
        <v>-7.7301003654302747</v>
      </c>
      <c r="AJ26" s="238">
        <f t="shared" si="8"/>
        <v>2.4759519771119187</v>
      </c>
      <c r="AK26" s="238">
        <f t="shared" si="8"/>
        <v>6.2637840118682249</v>
      </c>
      <c r="AL26" s="238">
        <f t="shared" si="8"/>
        <v>0.80071073043954755</v>
      </c>
      <c r="AM26" s="238">
        <f t="shared" si="8"/>
        <v>20.169099672230374</v>
      </c>
      <c r="AN26" s="238">
        <f t="shared" si="8"/>
        <v>32.962707784669476</v>
      </c>
      <c r="AO26" s="238">
        <f t="shared" si="8"/>
        <v>12.919601135198718</v>
      </c>
      <c r="AP26" s="238">
        <f t="shared" si="8"/>
        <v>3.9141666908716388</v>
      </c>
      <c r="AQ26" s="238">
        <f t="shared" si="8"/>
        <v>16.49313187841814</v>
      </c>
      <c r="AR26" s="238">
        <f t="shared" si="8"/>
        <v>-6.2341506201291708</v>
      </c>
      <c r="AS26" s="238">
        <f t="shared" si="8"/>
        <v>-11.334316167110458</v>
      </c>
      <c r="AT26" s="238">
        <f t="shared" si="8"/>
        <v>-8.6375880988814657</v>
      </c>
      <c r="AU26" s="238">
        <f t="shared" si="8"/>
        <v>-10.590974714673649</v>
      </c>
      <c r="AV26" s="238">
        <f t="shared" si="8"/>
        <v>-9.2594029076632296</v>
      </c>
      <c r="AW26" s="240">
        <f t="shared" si="8"/>
        <v>-8.5797931597926151</v>
      </c>
      <c r="AX26" s="240">
        <f t="shared" si="8"/>
        <v>-34.87548145329437</v>
      </c>
      <c r="AY26" s="240" t="e">
        <f t="shared" si="8"/>
        <v>#REF!</v>
      </c>
      <c r="AZ26" s="240" t="e">
        <f t="shared" si="8"/>
        <v>#REF!</v>
      </c>
      <c r="BA26" s="240" t="e">
        <f t="shared" si="8"/>
        <v>#REF!</v>
      </c>
    </row>
    <row r="27" spans="1:54" s="1" customFormat="1" ht="39" customHeight="1">
      <c r="A27" s="226" t="s">
        <v>473</v>
      </c>
      <c r="B27" s="529"/>
      <c r="C27" s="227" t="s">
        <v>472</v>
      </c>
      <c r="D27" s="229">
        <f>'T 5'!D9</f>
        <v>10068.869477092221</v>
      </c>
      <c r="E27" s="229">
        <f>'T 5'!E9</f>
        <v>11036.204491825991</v>
      </c>
      <c r="F27" s="229">
        <f>'T 5'!F9</f>
        <v>10797.142058482879</v>
      </c>
      <c r="G27" s="229">
        <f>'T 5'!G9</f>
        <v>10074.111061502163</v>
      </c>
      <c r="H27" s="229">
        <f>'T 5'!H9</f>
        <v>41976.32708890325</v>
      </c>
      <c r="I27" s="229">
        <f>'T 5'!I9</f>
        <v>10353.077886011326</v>
      </c>
      <c r="J27" s="229">
        <f>'T 5'!J9</f>
        <v>11263.355700524458</v>
      </c>
      <c r="K27" s="229">
        <f>'T 5'!K9</f>
        <v>11268.506189526744</v>
      </c>
      <c r="L27" s="229">
        <f>'T 5'!L9</f>
        <v>11151.957908464166</v>
      </c>
      <c r="M27" s="229">
        <f>'T 5'!M9</f>
        <v>44036.897684526688</v>
      </c>
      <c r="N27" s="229">
        <f>'T 5'!N9</f>
        <v>11311.117640033202</v>
      </c>
      <c r="O27" s="229">
        <f>'T 5'!O9</f>
        <v>11925.266479032536</v>
      </c>
      <c r="P27" s="229">
        <f>'T 5'!P9</f>
        <v>11590.596554063908</v>
      </c>
      <c r="Q27" s="229">
        <f>'T 5'!Q9</f>
        <v>11489.61954677068</v>
      </c>
      <c r="R27" s="229">
        <f>'T 5'!R9</f>
        <v>46316.600219900312</v>
      </c>
      <c r="S27" s="229">
        <f>'T 5'!S9</f>
        <v>11397.124917177351</v>
      </c>
      <c r="T27" s="229">
        <f>'T 5'!T9</f>
        <v>12281.461862200424</v>
      </c>
      <c r="U27" s="229">
        <f>'T 5'!U9</f>
        <v>12353.16325660099</v>
      </c>
      <c r="V27" s="229">
        <f>'T 5'!V9</f>
        <v>12331.209314455906</v>
      </c>
      <c r="W27" s="229">
        <f>'T 5'!W9</f>
        <v>48362.959350434663</v>
      </c>
      <c r="X27" s="229">
        <f>'T 5'!X9</f>
        <v>11720.852660393974</v>
      </c>
      <c r="Y27" s="229">
        <f>'T 5'!Y9</f>
        <v>13068.789629434747</v>
      </c>
      <c r="Z27" s="229">
        <f>'T 5'!Z9</f>
        <v>13476.366145823677</v>
      </c>
      <c r="AA27" s="229">
        <f>'T 5'!AA9</f>
        <v>13157.090914038812</v>
      </c>
      <c r="AB27" s="229">
        <f>'T 5'!AB9</f>
        <v>51423.099349691205</v>
      </c>
      <c r="AC27" s="229">
        <f>'T 5'!AC9</f>
        <v>12465.232033512446</v>
      </c>
      <c r="AD27" s="229">
        <f>'T 5'!AD9</f>
        <v>12758.676787009241</v>
      </c>
      <c r="AE27" s="229">
        <f>'T 5'!AE9</f>
        <v>13451.478981228305</v>
      </c>
      <c r="AF27" s="229">
        <f>'T 5'!AF9</f>
        <v>13251.377220251676</v>
      </c>
      <c r="AG27" s="229">
        <f>'T 5'!AG9</f>
        <v>51926.765022001673</v>
      </c>
      <c r="AH27" s="229">
        <f>'T 5'!AH9</f>
        <v>11173.827518813552</v>
      </c>
      <c r="AI27" s="229">
        <f>'T 5'!AI9</f>
        <v>11938.003487771353</v>
      </c>
      <c r="AJ27" s="229">
        <f>'T 5'!AJ9</f>
        <v>14175.114579179743</v>
      </c>
      <c r="AK27" s="229">
        <f>'T 5'!AK9</f>
        <v>14212.124037130368</v>
      </c>
      <c r="AL27" s="229">
        <f>'T 5'!AL9</f>
        <v>51499.069622895026</v>
      </c>
      <c r="AM27" s="229">
        <f>'T 5'!AM9</f>
        <v>13015.892467329835</v>
      </c>
      <c r="AN27" s="229">
        <f>'T 5'!AN9</f>
        <v>14101.274562810317</v>
      </c>
      <c r="AO27" s="229">
        <f>'T 5'!AO9</f>
        <v>13929.711061064572</v>
      </c>
      <c r="AP27" s="229">
        <f>'T 5'!AP9</f>
        <v>13924.683081878477</v>
      </c>
      <c r="AQ27" s="229">
        <f>'T 5'!AQ9</f>
        <v>54971.561173083202</v>
      </c>
      <c r="AR27" s="229">
        <f>'T 5'!AR9</f>
        <v>12893.311292515838</v>
      </c>
      <c r="AS27" s="229">
        <f>'T 5'!AS9</f>
        <v>13177.366189124694</v>
      </c>
      <c r="AT27" s="229">
        <f>'T 5'!AT9</f>
        <v>14214.263295710805</v>
      </c>
      <c r="AU27" s="229">
        <f>'T 5'!AU9</f>
        <v>13781.140781862621</v>
      </c>
      <c r="AV27" s="229">
        <f>'T 5'!AV9</f>
        <v>54066.081559213955</v>
      </c>
      <c r="AW27" s="229">
        <f>'T 5'!AW9</f>
        <v>12663.569809561506</v>
      </c>
      <c r="AX27" s="229">
        <f>'T 5'!AX9</f>
        <v>11685.106183703134</v>
      </c>
      <c r="AY27" s="229">
        <f>'T 5'!AY8</f>
        <v>0</v>
      </c>
      <c r="AZ27" s="229">
        <f>'T 5'!AZ8</f>
        <v>0</v>
      </c>
      <c r="BA27" s="229">
        <f>'T 5'!BA8</f>
        <v>126778.65238113077</v>
      </c>
    </row>
    <row r="28" spans="1:54" s="1" customFormat="1" ht="39" customHeight="1">
      <c r="A28" s="216" t="s">
        <v>81</v>
      </c>
      <c r="B28" s="533"/>
      <c r="C28" s="222" t="s">
        <v>76</v>
      </c>
      <c r="D28" s="235" t="e">
        <f>D27/B27*100-100</f>
        <v>#DIV/0!</v>
      </c>
      <c r="E28" s="235">
        <f>E27/D27*100-100</f>
        <v>9.6071859599984037</v>
      </c>
      <c r="F28" s="235">
        <f>F27/E27*100-100</f>
        <v>-2.1661653109107704</v>
      </c>
      <c r="G28" s="235">
        <f>G27/F27*100-100</f>
        <v>-6.6965035105068438</v>
      </c>
      <c r="H28" s="236"/>
      <c r="I28" s="235">
        <f>I27/G27*100-100</f>
        <v>2.7691458115369159</v>
      </c>
      <c r="J28" s="235">
        <f>J27/I27*100-100</f>
        <v>8.7923400609500248</v>
      </c>
      <c r="K28" s="235">
        <f>K27/J27*100-100</f>
        <v>4.57278375932475E-2</v>
      </c>
      <c r="L28" s="235">
        <f>L27/K27*100-100</f>
        <v>-1.0342833300380221</v>
      </c>
      <c r="M28" s="236"/>
      <c r="N28" s="235">
        <f>N27/L27*100-100</f>
        <v>1.4271909280453485</v>
      </c>
      <c r="O28" s="235">
        <f>O27/N27*100-100</f>
        <v>5.4296034975862142</v>
      </c>
      <c r="P28" s="235">
        <f>P27/O27*100-100</f>
        <v>-2.806393681491798</v>
      </c>
      <c r="Q28" s="235">
        <f>Q27/P27*100-100</f>
        <v>-0.87119767151089889</v>
      </c>
      <c r="R28" s="236"/>
      <c r="S28" s="235">
        <f>S27/Q27*100-100</f>
        <v>-0.80502778370347983</v>
      </c>
      <c r="T28" s="235">
        <f>T27/S27*100-100</f>
        <v>7.7592985200173814</v>
      </c>
      <c r="U28" s="235">
        <f>U27/T27*100-100</f>
        <v>0.58381807642335559</v>
      </c>
      <c r="V28" s="235">
        <f>V27/U27*100-100</f>
        <v>-0.17771919377292988</v>
      </c>
      <c r="W28" s="236"/>
      <c r="X28" s="235">
        <f>X27/V27*100-100</f>
        <v>-4.9496901601241063</v>
      </c>
      <c r="Y28" s="235">
        <f>Y27/X27*100-100</f>
        <v>11.500331998845084</v>
      </c>
      <c r="Z28" s="235">
        <f>Z27/Y27*100-100</f>
        <v>3.1187013330671931</v>
      </c>
      <c r="AA28" s="235">
        <f>AA27/Z27*100-100</f>
        <v>-2.3691492820103264</v>
      </c>
      <c r="AB28" s="236"/>
      <c r="AC28" s="235">
        <f>AC27/AA27*100-100</f>
        <v>-5.2584487334365235</v>
      </c>
      <c r="AD28" s="235">
        <f>AD27/AC27*100-100</f>
        <v>2.3541058257710432</v>
      </c>
      <c r="AE28" s="235">
        <f>AE27/AD27*100-100</f>
        <v>5.4300473770482824</v>
      </c>
      <c r="AF28" s="235">
        <f>AF27/AE27*100-100</f>
        <v>-1.4875818581426898</v>
      </c>
      <c r="AG28" s="235"/>
      <c r="AH28" s="235">
        <f>AH27/AF27*100-100</f>
        <v>-15.67799079980206</v>
      </c>
      <c r="AI28" s="235">
        <f>AI27/AH27*100-100</f>
        <v>6.8389812503472598</v>
      </c>
      <c r="AJ28" s="235">
        <f>AJ27/AI27*100-100</f>
        <v>18.739407252644597</v>
      </c>
      <c r="AK28" s="235">
        <f>AK27/AJ27*100-100</f>
        <v>0.26108754002585499</v>
      </c>
      <c r="AL28" s="235"/>
      <c r="AM28" s="235">
        <f>AM27/AK27*100-100</f>
        <v>-8.4169795216765522</v>
      </c>
      <c r="AN28" s="235">
        <f>AN27/AM27*100-100</f>
        <v>8.3388987593806121</v>
      </c>
      <c r="AO28" s="235">
        <f>AO27/AN27*100-100</f>
        <v>-1.2166524450081511</v>
      </c>
      <c r="AP28" s="235">
        <f>AP27/AO27*100-100</f>
        <v>-3.609535879139969E-2</v>
      </c>
      <c r="AQ28" s="235"/>
      <c r="AR28" s="235">
        <f>AR27/AP27*100-100</f>
        <v>-7.4067882428495722</v>
      </c>
      <c r="AS28" s="235">
        <f>AS27/AR27*100-100</f>
        <v>2.2031182693443583</v>
      </c>
      <c r="AT28" s="235">
        <f>AT27/AS27*100-100</f>
        <v>7.8687735599384467</v>
      </c>
      <c r="AU28" s="235">
        <f>AU27/AT27*100-100</f>
        <v>-3.0470978680891676</v>
      </c>
      <c r="AV28" s="235"/>
      <c r="AW28" s="237">
        <f>AW27/AU27*100-100</f>
        <v>-8.1094227973634219</v>
      </c>
      <c r="AX28" s="237">
        <f>AX27/AV27*100-100</f>
        <v>-78.387362563152578</v>
      </c>
      <c r="AY28" s="237">
        <f>AY27/AW27*100-100</f>
        <v>-100</v>
      </c>
      <c r="AZ28" s="237">
        <f>AZ27/AX27*100-100</f>
        <v>-100</v>
      </c>
      <c r="BA28" s="237" t="e">
        <f>BA27/AY27*100-100</f>
        <v>#DIV/0!</v>
      </c>
    </row>
    <row r="29" spans="1:54" s="1" customFormat="1" ht="39" customHeight="1">
      <c r="A29" s="217" t="s">
        <v>79</v>
      </c>
      <c r="B29" s="530"/>
      <c r="C29" s="223" t="s">
        <v>77</v>
      </c>
      <c r="D29" s="242" t="e">
        <f>D27/#REF!*100-100</f>
        <v>#REF!</v>
      </c>
      <c r="E29" s="242" t="e">
        <f>E27/#REF!*100-100</f>
        <v>#REF!</v>
      </c>
      <c r="F29" s="242" t="e">
        <f>F27/#REF!*100-100</f>
        <v>#REF!</v>
      </c>
      <c r="G29" s="242" t="e">
        <f>G27/#REF!*100-100</f>
        <v>#REF!</v>
      </c>
      <c r="H29" s="243"/>
      <c r="I29" s="242">
        <f t="shared" ref="I29:BA29" si="9">I27/D27*100-100</f>
        <v>2.8226446828584812</v>
      </c>
      <c r="J29" s="242">
        <f t="shared" si="9"/>
        <v>2.0582366778969003</v>
      </c>
      <c r="K29" s="242">
        <f t="shared" si="9"/>
        <v>4.365637948363684</v>
      </c>
      <c r="L29" s="242">
        <f t="shared" si="9"/>
        <v>10.699175742472747</v>
      </c>
      <c r="M29" s="242">
        <f t="shared" si="9"/>
        <v>4.9088873146506415</v>
      </c>
      <c r="N29" s="242">
        <f t="shared" si="9"/>
        <v>9.2536708848326441</v>
      </c>
      <c r="O29" s="242">
        <f t="shared" si="9"/>
        <v>5.8766747327109385</v>
      </c>
      <c r="P29" s="242">
        <f t="shared" si="9"/>
        <v>2.8583235357009755</v>
      </c>
      <c r="Q29" s="242">
        <f t="shared" si="9"/>
        <v>3.0278238232071715</v>
      </c>
      <c r="R29" s="242">
        <f t="shared" si="9"/>
        <v>5.1768009447555698</v>
      </c>
      <c r="S29" s="242">
        <f t="shared" si="9"/>
        <v>0.76037823919136827</v>
      </c>
      <c r="T29" s="242">
        <f t="shared" si="9"/>
        <v>2.9868966349235251</v>
      </c>
      <c r="U29" s="242">
        <f t="shared" si="9"/>
        <v>6.579184246299306</v>
      </c>
      <c r="V29" s="242">
        <f t="shared" si="9"/>
        <v>7.3247835949604223</v>
      </c>
      <c r="W29" s="242">
        <f t="shared" si="9"/>
        <v>4.4181980560289844</v>
      </c>
      <c r="X29" s="242">
        <f t="shared" si="9"/>
        <v>2.8404334037675767</v>
      </c>
      <c r="Y29" s="242">
        <f t="shared" si="9"/>
        <v>6.4107007461183514</v>
      </c>
      <c r="Z29" s="242">
        <f t="shared" si="9"/>
        <v>9.0924313545560693</v>
      </c>
      <c r="AA29" s="242">
        <f t="shared" si="9"/>
        <v>6.6974907206767114</v>
      </c>
      <c r="AB29" s="242">
        <f t="shared" si="9"/>
        <v>6.3274457153934378</v>
      </c>
      <c r="AC29" s="242">
        <f t="shared" si="9"/>
        <v>6.350897794610205</v>
      </c>
      <c r="AD29" s="242">
        <f t="shared" si="9"/>
        <v>-2.3729270362347989</v>
      </c>
      <c r="AE29" s="242">
        <f t="shared" si="9"/>
        <v>-0.18467266565835416</v>
      </c>
      <c r="AF29" s="242">
        <f t="shared" si="9"/>
        <v>0.71661970589758539</v>
      </c>
      <c r="AG29" s="242">
        <f t="shared" si="9"/>
        <v>0.97945413380358559</v>
      </c>
      <c r="AH29" s="242">
        <f t="shared" si="9"/>
        <v>-10.36005195271926</v>
      </c>
      <c r="AI29" s="242">
        <f t="shared" si="9"/>
        <v>-6.4322759557126545</v>
      </c>
      <c r="AJ29" s="242">
        <f t="shared" si="9"/>
        <v>5.3795987709699347</v>
      </c>
      <c r="AK29" s="242">
        <f t="shared" si="9"/>
        <v>7.2501657820925374</v>
      </c>
      <c r="AL29" s="242">
        <f t="shared" si="9"/>
        <v>-0.8236511535533424</v>
      </c>
      <c r="AM29" s="242">
        <f t="shared" si="9"/>
        <v>16.485532333614145</v>
      </c>
      <c r="AN29" s="242">
        <f t="shared" si="9"/>
        <v>18.120878229386534</v>
      </c>
      <c r="AO29" s="242">
        <f t="shared" si="9"/>
        <v>-1.7312277565333858</v>
      </c>
      <c r="AP29" s="242">
        <f t="shared" si="9"/>
        <v>-2.0225052532677523</v>
      </c>
      <c r="AQ29" s="242">
        <f t="shared" si="9"/>
        <v>6.7428238521893604</v>
      </c>
      <c r="AR29" s="242">
        <f t="shared" si="9"/>
        <v>-0.94178078930568176</v>
      </c>
      <c r="AS29" s="242">
        <f t="shared" si="9"/>
        <v>-6.5519493969876379</v>
      </c>
      <c r="AT29" s="242">
        <f t="shared" si="9"/>
        <v>2.0427719814059486</v>
      </c>
      <c r="AU29" s="242">
        <f t="shared" si="9"/>
        <v>-1.0308478776271812</v>
      </c>
      <c r="AV29" s="242">
        <f t="shared" si="9"/>
        <v>-1.6471782764514558</v>
      </c>
      <c r="AW29" s="244">
        <f t="shared" si="9"/>
        <v>-1.7818656335994092</v>
      </c>
      <c r="AX29" s="244">
        <f>AX27/AS27*100-100</f>
        <v>-11.32441782374633</v>
      </c>
      <c r="AY29" s="244">
        <f t="shared" si="9"/>
        <v>-100</v>
      </c>
      <c r="AZ29" s="244">
        <f t="shared" si="9"/>
        <v>-100</v>
      </c>
      <c r="BA29" s="244">
        <f t="shared" si="9"/>
        <v>134.48833117724828</v>
      </c>
    </row>
    <row r="30" spans="1:54" s="1" customFormat="1" ht="39" customHeight="1">
      <c r="A30" s="376" t="s">
        <v>196</v>
      </c>
      <c r="B30" s="531"/>
      <c r="C30" s="248" t="s">
        <v>201</v>
      </c>
      <c r="D30" s="233">
        <f t="shared" ref="D30:AI30" si="10">D24/D31*100</f>
        <v>9.3300494615615701</v>
      </c>
      <c r="E30" s="233">
        <f t="shared" si="10"/>
        <v>10.111191766415478</v>
      </c>
      <c r="F30" s="233">
        <f t="shared" si="10"/>
        <v>9.3378189000483829</v>
      </c>
      <c r="G30" s="233">
        <f t="shared" si="10"/>
        <v>9.0808482369951573</v>
      </c>
      <c r="H30" s="233">
        <f t="shared" si="10"/>
        <v>9.4627177000957463</v>
      </c>
      <c r="I30" s="233">
        <f t="shared" si="10"/>
        <v>9.7686015230381695</v>
      </c>
      <c r="J30" s="233">
        <f t="shared" si="10"/>
        <v>10.812522556321458</v>
      </c>
      <c r="K30" s="233">
        <f t="shared" si="10"/>
        <v>10.635172699134506</v>
      </c>
      <c r="L30" s="233">
        <f t="shared" si="10"/>
        <v>10.877384948820696</v>
      </c>
      <c r="M30" s="233">
        <f t="shared" si="10"/>
        <v>10.524005786031388</v>
      </c>
      <c r="N30" s="233">
        <f t="shared" si="10"/>
        <v>9.9900085816803355</v>
      </c>
      <c r="O30" s="233">
        <f t="shared" si="10"/>
        <v>10.622180624490255</v>
      </c>
      <c r="P30" s="233">
        <f t="shared" si="10"/>
        <v>10.133032035906263</v>
      </c>
      <c r="Q30" s="233">
        <f t="shared" si="10"/>
        <v>10.095168445092279</v>
      </c>
      <c r="R30" s="233">
        <f t="shared" si="10"/>
        <v>10.204990423743162</v>
      </c>
      <c r="S30" s="233">
        <f t="shared" si="10"/>
        <v>9.2980264533407109</v>
      </c>
      <c r="T30" s="233">
        <f t="shared" si="10"/>
        <v>10.37817256714713</v>
      </c>
      <c r="U30" s="233">
        <f t="shared" si="10"/>
        <v>10.80331494962484</v>
      </c>
      <c r="V30" s="233">
        <f t="shared" si="10"/>
        <v>10.123249038835299</v>
      </c>
      <c r="W30" s="233">
        <f t="shared" si="10"/>
        <v>10.142152498348441</v>
      </c>
      <c r="X30" s="233">
        <f t="shared" si="10"/>
        <v>8.497749651031052</v>
      </c>
      <c r="Y30" s="233">
        <f t="shared" si="10"/>
        <v>9.3478700103467993</v>
      </c>
      <c r="Z30" s="233">
        <f t="shared" si="10"/>
        <v>9.2360326380831221</v>
      </c>
      <c r="AA30" s="233">
        <f t="shared" si="10"/>
        <v>8.5800685256378859</v>
      </c>
      <c r="AB30" s="233">
        <f t="shared" si="10"/>
        <v>8.9155253101474745</v>
      </c>
      <c r="AC30" s="233">
        <f t="shared" si="10"/>
        <v>8.0230530296833518</v>
      </c>
      <c r="AD30" s="233">
        <f t="shared" si="10"/>
        <v>8.52095027762266</v>
      </c>
      <c r="AE30" s="233">
        <f t="shared" si="10"/>
        <v>8.7110109914935876</v>
      </c>
      <c r="AF30" s="233">
        <f t="shared" si="10"/>
        <v>8.6139180217919336</v>
      </c>
      <c r="AG30" s="233">
        <f t="shared" si="10"/>
        <v>8.4760804256779192</v>
      </c>
      <c r="AH30" s="233">
        <f t="shared" si="10"/>
        <v>7.3081217951584705</v>
      </c>
      <c r="AI30" s="233">
        <f t="shared" si="10"/>
        <v>7.4907673272073731</v>
      </c>
      <c r="AJ30" s="233">
        <f t="shared" ref="AJ30:BA30" si="11">AJ24/AJ31*100</f>
        <v>8.7099085154853881</v>
      </c>
      <c r="AK30" s="233">
        <f t="shared" si="11"/>
        <v>8.631630732608734</v>
      </c>
      <c r="AL30" s="233">
        <f t="shared" si="11"/>
        <v>8.0471702938725098</v>
      </c>
      <c r="AM30" s="233">
        <f t="shared" si="11"/>
        <v>8.0053408298814848</v>
      </c>
      <c r="AN30" s="233">
        <f t="shared" si="11"/>
        <v>8.6162096208874672</v>
      </c>
      <c r="AO30" s="233">
        <f t="shared" si="11"/>
        <v>8.2717590377752934</v>
      </c>
      <c r="AP30" s="233">
        <f t="shared" si="11"/>
        <v>8.0606470962949768</v>
      </c>
      <c r="AQ30" s="233">
        <f t="shared" si="11"/>
        <v>8.2374238688489818</v>
      </c>
      <c r="AR30" s="233">
        <f t="shared" si="11"/>
        <v>7.3884230663352009</v>
      </c>
      <c r="AS30" s="233">
        <f t="shared" si="11"/>
        <v>7.8724493295051756</v>
      </c>
      <c r="AT30" s="233">
        <f t="shared" si="11"/>
        <v>8.1428192006700062</v>
      </c>
      <c r="AU30" s="233">
        <f t="shared" si="11"/>
        <v>7.7785983972718409</v>
      </c>
      <c r="AV30" s="233">
        <f t="shared" si="11"/>
        <v>7.793395090037464</v>
      </c>
      <c r="AW30" s="234">
        <f t="shared" si="11"/>
        <v>7.2224767537218293</v>
      </c>
      <c r="AX30" s="234">
        <f t="shared" si="11"/>
        <v>6.9538877274110549</v>
      </c>
      <c r="AY30" s="234" t="e">
        <f t="shared" si="11"/>
        <v>#REF!</v>
      </c>
      <c r="AZ30" s="234" t="e">
        <f t="shared" si="11"/>
        <v>#REF!</v>
      </c>
      <c r="BA30" s="234" t="e">
        <f t="shared" si="11"/>
        <v>#REF!</v>
      </c>
    </row>
    <row r="31" spans="1:54" s="1" customFormat="1" ht="39" customHeight="1">
      <c r="A31" s="249" t="s">
        <v>197</v>
      </c>
      <c r="B31" s="530"/>
      <c r="C31" s="515" t="s">
        <v>198</v>
      </c>
      <c r="D31" s="246">
        <f>'T 4'!D26</f>
        <v>138401.27104889471</v>
      </c>
      <c r="E31" s="246">
        <f>'T 4'!E26</f>
        <v>153089.76220061528</v>
      </c>
      <c r="F31" s="246">
        <f>'T 4'!F26</f>
        <v>159487.56072784608</v>
      </c>
      <c r="G31" s="246">
        <f>'T 4'!G26</f>
        <v>159723.38377773904</v>
      </c>
      <c r="H31" s="246">
        <f>'T 4'!H26</f>
        <v>610701.97775509523</v>
      </c>
      <c r="I31" s="246">
        <f>'T 4'!I26</f>
        <v>170083.09291084963</v>
      </c>
      <c r="J31" s="246">
        <f>'T 4'!J26</f>
        <v>166591.68547393812</v>
      </c>
      <c r="K31" s="246">
        <f>'T 4'!K26</f>
        <v>168996.87331157684</v>
      </c>
      <c r="L31" s="246">
        <f>'T 4'!L26</f>
        <v>174402.29690178193</v>
      </c>
      <c r="M31" s="246">
        <f>'T 4'!M26</f>
        <v>680073.94859814667</v>
      </c>
      <c r="N31" s="246">
        <f>'T 4'!N26</f>
        <v>184386.90579026676</v>
      </c>
      <c r="O31" s="246">
        <f>'T 4'!O26</f>
        <v>174597.25778433293</v>
      </c>
      <c r="P31" s="246">
        <f>'T 4'!P26</f>
        <v>180040.86592597596</v>
      </c>
      <c r="Q31" s="246">
        <f>'T 4'!Q26</f>
        <v>184343.59094406437</v>
      </c>
      <c r="R31" s="246">
        <f>'T 4'!R26</f>
        <v>723368.62044464005</v>
      </c>
      <c r="S31" s="246">
        <f>'T 4'!S26</f>
        <v>196893.09675546945</v>
      </c>
      <c r="T31" s="246">
        <f>'T 4'!T26</f>
        <v>189356.65249320504</v>
      </c>
      <c r="U31" s="246">
        <f>'T 4'!U26</f>
        <v>188804.03614276333</v>
      </c>
      <c r="V31" s="246">
        <f>'T 4'!V26</f>
        <v>175603.7533837934</v>
      </c>
      <c r="W31" s="246">
        <f>'T 4'!W26</f>
        <v>750657.53877523099</v>
      </c>
      <c r="X31" s="246">
        <f>'T 4'!X26</f>
        <v>152296.29422428473</v>
      </c>
      <c r="Y31" s="246">
        <f>'T 4'!Y26</f>
        <v>148854.91308048408</v>
      </c>
      <c r="Z31" s="246">
        <f>'T 4'!Z26</f>
        <v>145953.81150872746</v>
      </c>
      <c r="AA31" s="246">
        <f>'T 4'!AA26</f>
        <v>141628.41948950518</v>
      </c>
      <c r="AB31" s="246">
        <f>'T 4'!AB26</f>
        <v>588733.43830300157</v>
      </c>
      <c r="AC31" s="246">
        <f>'T 4'!AC26</f>
        <v>130891.64836056286</v>
      </c>
      <c r="AD31" s="246">
        <f>'T 4'!AD26</f>
        <v>134312.35068980689</v>
      </c>
      <c r="AE31" s="246">
        <f>'T 4'!AE26</f>
        <v>141077.11388658331</v>
      </c>
      <c r="AF31" s="246">
        <f>'T 4'!AF26</f>
        <v>146024.02902293956</v>
      </c>
      <c r="AG31" s="246">
        <f>'T 4'!AG26</f>
        <v>552305.1419598927</v>
      </c>
      <c r="AH31" s="246">
        <f>'T 4'!AH26</f>
        <v>145986.57460502803</v>
      </c>
      <c r="AI31" s="246">
        <f>'T 4'!AI26</f>
        <v>140973.57775178686</v>
      </c>
      <c r="AJ31" s="246">
        <f>'T 4'!AJ26</f>
        <v>144588.41476045357</v>
      </c>
      <c r="AK31" s="246">
        <f>'T 4'!AK26</f>
        <v>154852.23774644724</v>
      </c>
      <c r="AL31" s="246">
        <f>'T 4'!AL26</f>
        <v>586400.80486371566</v>
      </c>
      <c r="AM31" s="246">
        <f>'T 4'!AM26</f>
        <v>160151.74519108131</v>
      </c>
      <c r="AN31" s="246">
        <f>'T 4'!AN26</f>
        <v>162958.72724563457</v>
      </c>
      <c r="AO31" s="246">
        <f>'T 4'!AO26</f>
        <v>171916.89171677417</v>
      </c>
      <c r="AP31" s="246">
        <f>'T 4'!AP26</f>
        <v>172311.86772659028</v>
      </c>
      <c r="AQ31" s="246">
        <f>'T 4'!AQ26</f>
        <v>667339.2318800803</v>
      </c>
      <c r="AR31" s="246">
        <f>'T 4'!AR26</f>
        <v>162706.3261603885</v>
      </c>
      <c r="AS31" s="246">
        <f>'T 4'!AS26</f>
        <v>158139.21337057746</v>
      </c>
      <c r="AT31" s="246">
        <f>'T 4'!AT26</f>
        <v>159554.54842693618</v>
      </c>
      <c r="AU31" s="246">
        <f>'T 4'!AU26</f>
        <v>159648.59766821144</v>
      </c>
      <c r="AV31" s="246">
        <f>'T 4'!AV26</f>
        <v>640048.68562611355</v>
      </c>
      <c r="AW31" s="246">
        <f>'T 4'!AW26</f>
        <v>152164.11391383252</v>
      </c>
      <c r="AX31" s="246">
        <f>'T 4'!AX26</f>
        <v>116591.34147933044</v>
      </c>
      <c r="AY31" s="246">
        <f>'T 4'!AY26</f>
        <v>0</v>
      </c>
      <c r="AZ31" s="246">
        <f>'T 4'!AZ26</f>
        <v>0</v>
      </c>
      <c r="BA31" s="246">
        <f>'T 4'!BA26</f>
        <v>268755.45539316308</v>
      </c>
    </row>
    <row r="32" spans="1:54" s="537" customFormat="1">
      <c r="B32" s="538"/>
    </row>
    <row r="33" spans="1:55" s="71" customFormat="1" ht="97.5" customHeight="1" thickBot="1">
      <c r="A33" s="381" t="s">
        <v>164</v>
      </c>
      <c r="B33" s="358">
        <v>4</v>
      </c>
      <c r="C33" s="375" t="s">
        <v>163</v>
      </c>
      <c r="D33" s="372" t="s">
        <v>132</v>
      </c>
      <c r="E33" s="372" t="s">
        <v>133</v>
      </c>
      <c r="F33" s="372" t="s">
        <v>134</v>
      </c>
      <c r="G33" s="372" t="s">
        <v>135</v>
      </c>
      <c r="H33" s="372">
        <v>2011</v>
      </c>
      <c r="I33" s="372" t="s">
        <v>136</v>
      </c>
      <c r="J33" s="372" t="s">
        <v>137</v>
      </c>
      <c r="K33" s="372" t="s">
        <v>138</v>
      </c>
      <c r="L33" s="372" t="s">
        <v>139</v>
      </c>
      <c r="M33" s="372">
        <v>2012</v>
      </c>
      <c r="N33" s="372" t="s">
        <v>140</v>
      </c>
      <c r="O33" s="372" t="s">
        <v>141</v>
      </c>
      <c r="P33" s="372" t="s">
        <v>142</v>
      </c>
      <c r="Q33" s="372" t="s">
        <v>143</v>
      </c>
      <c r="R33" s="372">
        <v>2013</v>
      </c>
      <c r="S33" s="372" t="s">
        <v>144</v>
      </c>
      <c r="T33" s="372" t="s">
        <v>145</v>
      </c>
      <c r="U33" s="372" t="s">
        <v>146</v>
      </c>
      <c r="V33" s="372" t="s">
        <v>147</v>
      </c>
      <c r="W33" s="372">
        <v>2014</v>
      </c>
      <c r="X33" s="372" t="s">
        <v>148</v>
      </c>
      <c r="Y33" s="372" t="s">
        <v>149</v>
      </c>
      <c r="Z33" s="372" t="s">
        <v>150</v>
      </c>
      <c r="AA33" s="372" t="s">
        <v>151</v>
      </c>
      <c r="AB33" s="372">
        <v>2015</v>
      </c>
      <c r="AC33" s="372" t="s">
        <v>152</v>
      </c>
      <c r="AD33" s="372" t="s">
        <v>153</v>
      </c>
      <c r="AE33" s="372" t="s">
        <v>68</v>
      </c>
      <c r="AF33" s="372" t="s">
        <v>69</v>
      </c>
      <c r="AG33" s="372">
        <v>2016</v>
      </c>
      <c r="AH33" s="372" t="s">
        <v>70</v>
      </c>
      <c r="AI33" s="372" t="s">
        <v>71</v>
      </c>
      <c r="AJ33" s="372" t="s">
        <v>72</v>
      </c>
      <c r="AK33" s="372" t="s">
        <v>73</v>
      </c>
      <c r="AL33" s="372">
        <v>2017</v>
      </c>
      <c r="AM33" s="372" t="s">
        <v>83</v>
      </c>
      <c r="AN33" s="372" t="s">
        <v>84</v>
      </c>
      <c r="AO33" s="372" t="s">
        <v>82</v>
      </c>
      <c r="AP33" s="372" t="s">
        <v>154</v>
      </c>
      <c r="AQ33" s="372">
        <v>2018</v>
      </c>
      <c r="AR33" s="372" t="s">
        <v>85</v>
      </c>
      <c r="AS33" s="372" t="s">
        <v>155</v>
      </c>
      <c r="AT33" s="372" t="s">
        <v>156</v>
      </c>
      <c r="AU33" s="372" t="s">
        <v>157</v>
      </c>
      <c r="AV33" s="372">
        <v>2019</v>
      </c>
      <c r="AW33" s="373" t="s">
        <v>443</v>
      </c>
      <c r="AX33" s="373" t="s">
        <v>444</v>
      </c>
      <c r="AY33" s="373" t="s">
        <v>445</v>
      </c>
      <c r="AZ33" s="373" t="s">
        <v>446</v>
      </c>
      <c r="BA33" s="231">
        <v>2020</v>
      </c>
      <c r="BC33" s="211" t="s">
        <v>317</v>
      </c>
    </row>
    <row r="34" spans="1:55" s="1" customFormat="1" ht="39" customHeight="1">
      <c r="A34" s="218" t="s">
        <v>75</v>
      </c>
      <c r="B34" s="528"/>
      <c r="C34" s="221" t="s">
        <v>74</v>
      </c>
      <c r="D34" s="219">
        <f>'T 4'!D10</f>
        <v>270.38394533401674</v>
      </c>
      <c r="E34" s="219">
        <f>'T 4'!E10</f>
        <v>403.89742259922883</v>
      </c>
      <c r="F34" s="219">
        <f>'T 4'!F10</f>
        <v>471.68294901683231</v>
      </c>
      <c r="G34" s="219">
        <f>'T 4'!G10</f>
        <v>443.95455617424551</v>
      </c>
      <c r="H34" s="219">
        <f>'T 4'!H10</f>
        <v>1589.9188731243232</v>
      </c>
      <c r="I34" s="219">
        <f>'T 4'!I10</f>
        <v>371.67082205874181</v>
      </c>
      <c r="J34" s="219">
        <f>'T 4'!J10</f>
        <v>631.24883519573632</v>
      </c>
      <c r="K34" s="219">
        <f>'T 4'!K10</f>
        <v>745.25042586466702</v>
      </c>
      <c r="L34" s="219">
        <f>'T 4'!L10</f>
        <v>681.42032900488698</v>
      </c>
      <c r="M34" s="219">
        <f>'T 4'!M10</f>
        <v>2429.5904121240324</v>
      </c>
      <c r="N34" s="219">
        <f>'T 4'!N10</f>
        <v>577.54282868579583</v>
      </c>
      <c r="O34" s="219">
        <f>'T 4'!O10</f>
        <v>781.9323643762566</v>
      </c>
      <c r="P34" s="219">
        <f>'T 4'!P10</f>
        <v>914.97036235009887</v>
      </c>
      <c r="Q34" s="219">
        <f>'T 4'!Q10</f>
        <v>719.83007532222382</v>
      </c>
      <c r="R34" s="219">
        <f>'T 4'!R10</f>
        <v>2994.2756307343752</v>
      </c>
      <c r="S34" s="219">
        <f>'T 4'!S10</f>
        <v>629.25127883270625</v>
      </c>
      <c r="T34" s="219">
        <f>'T 4'!T10</f>
        <v>865.36532717713089</v>
      </c>
      <c r="U34" s="219">
        <f>'T 4'!U10</f>
        <v>1005.0545161992137</v>
      </c>
      <c r="V34" s="219">
        <f>'T 4'!V10</f>
        <v>790.43058323869798</v>
      </c>
      <c r="W34" s="219">
        <f>'T 4'!W10</f>
        <v>3290.1017054477488</v>
      </c>
      <c r="X34" s="219">
        <f>'T 4'!X10</f>
        <v>699.67811275964755</v>
      </c>
      <c r="Y34" s="219">
        <f>'T 4'!Y10</f>
        <v>988.75988714179471</v>
      </c>
      <c r="Z34" s="219">
        <f>'T 4'!Z10</f>
        <v>1190.2379471820518</v>
      </c>
      <c r="AA34" s="219">
        <f>'T 4'!AA10</f>
        <v>1071.3692105289119</v>
      </c>
      <c r="AB34" s="219">
        <f>'T 4'!AB10</f>
        <v>3950.045157612406</v>
      </c>
      <c r="AC34" s="219">
        <f>'T 4'!AC10</f>
        <v>1113.5913132051362</v>
      </c>
      <c r="AD34" s="219">
        <f>'T 4'!AD10</f>
        <v>1542.0331248142488</v>
      </c>
      <c r="AE34" s="219">
        <f>'T 4'!AE10</f>
        <v>1875.7333966202793</v>
      </c>
      <c r="AF34" s="219">
        <f>'T 4'!AF10</f>
        <v>1447.9885465087877</v>
      </c>
      <c r="AG34" s="219">
        <f>'T 4'!AG10</f>
        <v>5979.3463811484526</v>
      </c>
      <c r="AH34" s="219">
        <f>'T 4'!AH10</f>
        <v>1373.0482750213728</v>
      </c>
      <c r="AI34" s="219">
        <f>'T 4'!AI10</f>
        <v>1805.7123545595039</v>
      </c>
      <c r="AJ34" s="219">
        <f>'T 4'!AJ10</f>
        <v>2073.8056533054282</v>
      </c>
      <c r="AK34" s="219">
        <f>'T 4'!AK10</f>
        <v>1532.2856727414801</v>
      </c>
      <c r="AL34" s="219">
        <f>'T 4'!AL10</f>
        <v>6784.8519556277843</v>
      </c>
      <c r="AM34" s="219">
        <f>'T 4'!AM10</f>
        <v>1222.9319342016327</v>
      </c>
      <c r="AN34" s="219">
        <f>'T 4'!AN10</f>
        <v>1342.5870660536993</v>
      </c>
      <c r="AO34" s="219">
        <f>'T 4'!AO10</f>
        <v>1493.4120758465513</v>
      </c>
      <c r="AP34" s="219">
        <f>'T 4'!AP10</f>
        <v>1121.4337836212731</v>
      </c>
      <c r="AQ34" s="219">
        <f>'T 4'!AQ10</f>
        <v>5180.3648597231568</v>
      </c>
      <c r="AR34" s="219">
        <f>'T 4'!AR10</f>
        <v>1154.1259695114288</v>
      </c>
      <c r="AS34" s="219">
        <f>'T 4'!AS10</f>
        <v>1691.1040589943859</v>
      </c>
      <c r="AT34" s="219">
        <f>'T 4'!AT10</f>
        <v>1836.7387248154173</v>
      </c>
      <c r="AU34" s="219">
        <f>'T 4'!AU10</f>
        <v>1565.690053293999</v>
      </c>
      <c r="AV34" s="219">
        <f>'T 4'!AV10</f>
        <v>6247.6588066152308</v>
      </c>
      <c r="AW34" s="219">
        <f>'T 4'!AW10</f>
        <v>1487.0206396420899</v>
      </c>
      <c r="AX34" s="219">
        <f>'T 4'!AX10</f>
        <v>1577.7070132760562</v>
      </c>
      <c r="AY34" s="219">
        <f>'T 4'!AY10</f>
        <v>0</v>
      </c>
      <c r="AZ34" s="219">
        <f>'T 4'!AZ10</f>
        <v>0</v>
      </c>
      <c r="BA34" s="219">
        <f>'T 4'!BA10</f>
        <v>3064.7276529181463</v>
      </c>
    </row>
    <row r="35" spans="1:55" ht="39" customHeight="1">
      <c r="A35" s="216" t="s">
        <v>81</v>
      </c>
      <c r="B35" s="533"/>
      <c r="C35" s="222" t="s">
        <v>76</v>
      </c>
      <c r="D35" s="235" t="e">
        <f>D34/B34*100-100</f>
        <v>#DIV/0!</v>
      </c>
      <c r="E35" s="235">
        <f>E34/D34*100-100</f>
        <v>49.379217800922788</v>
      </c>
      <c r="F35" s="235">
        <f>F34/E34*100-100</f>
        <v>16.782856890093171</v>
      </c>
      <c r="G35" s="235">
        <f>G34/F34*100-100</f>
        <v>-5.8786082686226706</v>
      </c>
      <c r="H35" s="236"/>
      <c r="I35" s="235">
        <f>I34/G34*100-100</f>
        <v>-16.281786752771481</v>
      </c>
      <c r="J35" s="235">
        <f>J34/I34*100-100</f>
        <v>69.840837034005517</v>
      </c>
      <c r="K35" s="235">
        <f>K34/J34*100-100</f>
        <v>18.059691252116352</v>
      </c>
      <c r="L35" s="235">
        <f>L34/K34*100-100</f>
        <v>-8.5649192062818429</v>
      </c>
      <c r="M35" s="236"/>
      <c r="N35" s="235">
        <f>N34/L34*100-100</f>
        <v>-15.24426200650467</v>
      </c>
      <c r="O35" s="235">
        <f>O34/N34*100-100</f>
        <v>35.389502827963639</v>
      </c>
      <c r="P35" s="235">
        <f>P34/O34*100-100</f>
        <v>17.014003261006593</v>
      </c>
      <c r="Q35" s="235">
        <f>Q34/P34*100-100</f>
        <v>-21.32749814176033</v>
      </c>
      <c r="R35" s="236"/>
      <c r="S35" s="235">
        <f>S34/Q34*100-100</f>
        <v>-12.583358155599569</v>
      </c>
      <c r="T35" s="235">
        <f>T34/S34*100-100</f>
        <v>37.523014459728785</v>
      </c>
      <c r="U35" s="235">
        <f>U34/T34*100-100</f>
        <v>16.142221629997195</v>
      </c>
      <c r="V35" s="235">
        <f>V34/U34*100-100</f>
        <v>-21.354456847988018</v>
      </c>
      <c r="W35" s="236"/>
      <c r="X35" s="235">
        <f>X34/V34*100-100</f>
        <v>-11.481396646774812</v>
      </c>
      <c r="Y35" s="235">
        <f>Y34/X34*100-100</f>
        <v>41.316395226650769</v>
      </c>
      <c r="Z35" s="235">
        <f>Z34/Y34*100-100</f>
        <v>20.376844030623971</v>
      </c>
      <c r="AA35" s="235">
        <f>AA34/Z34*100-100</f>
        <v>-9.9869725154174063</v>
      </c>
      <c r="AB35" s="236"/>
      <c r="AC35" s="235">
        <f>AC34/AA34*100-100</f>
        <v>3.9409479254476736</v>
      </c>
      <c r="AD35" s="235">
        <f>AD34/AC34*100-100</f>
        <v>38.473882341626052</v>
      </c>
      <c r="AE35" s="235">
        <f>AE34/AD34*100-100</f>
        <v>21.640279085848263</v>
      </c>
      <c r="AF35" s="235">
        <f>AF34/AE34*100-100</f>
        <v>-22.804138950780953</v>
      </c>
      <c r="AG35" s="235"/>
      <c r="AH35" s="235">
        <f>AH34/AF34*100-100</f>
        <v>-5.1754740510967281</v>
      </c>
      <c r="AI35" s="235">
        <f>AI34/AH34*100-100</f>
        <v>31.511206663975173</v>
      </c>
      <c r="AJ35" s="235">
        <f>AJ34/AI34*100-100</f>
        <v>14.846954891180573</v>
      </c>
      <c r="AK35" s="235">
        <f>AK34/AJ34*100-100</f>
        <v>-26.112378452668523</v>
      </c>
      <c r="AL35" s="235"/>
      <c r="AM35" s="235">
        <f>AM34/AK34*100-100</f>
        <v>-20.189038117570405</v>
      </c>
      <c r="AN35" s="235">
        <f>AN34/AM34*100-100</f>
        <v>9.7842838596067168</v>
      </c>
      <c r="AO35" s="235">
        <f>AO34/AN34*100-100</f>
        <v>11.233909040713158</v>
      </c>
      <c r="AP35" s="235">
        <f>AP34/AO34*100-100</f>
        <v>-24.907947259929557</v>
      </c>
      <c r="AQ35" s="235"/>
      <c r="AR35" s="235">
        <f>AR34/AP34*100-100</f>
        <v>2.9152132179028882</v>
      </c>
      <c r="AS35" s="235">
        <f>AS34/AR34*100-100</f>
        <v>46.526818013658755</v>
      </c>
      <c r="AT35" s="235">
        <f>AT34/AS34*100-100</f>
        <v>8.6118098437793833</v>
      </c>
      <c r="AU35" s="235">
        <f>AU34/AT34*100-100</f>
        <v>-14.757061952219544</v>
      </c>
      <c r="AV35" s="235"/>
      <c r="AW35" s="237">
        <f>AW34/AU34*100-100</f>
        <v>-5.0245841114209782</v>
      </c>
      <c r="AX35" s="237">
        <f>AX34/AV34*100-100</f>
        <v>-74.747228328065432</v>
      </c>
      <c r="AY35" s="237">
        <f>AY34/AW34*100-100</f>
        <v>-100</v>
      </c>
      <c r="AZ35" s="237">
        <f>AZ34/AX34*100-100</f>
        <v>-100</v>
      </c>
      <c r="BA35" s="237" t="e">
        <f>BA34/AY34*100-100</f>
        <v>#DIV/0!</v>
      </c>
    </row>
    <row r="36" spans="1:55" ht="39" customHeight="1">
      <c r="A36" s="224" t="s">
        <v>79</v>
      </c>
      <c r="B36" s="534"/>
      <c r="C36" s="225" t="s">
        <v>77</v>
      </c>
      <c r="D36" s="238" t="e">
        <f>D34/#REF!*100-100</f>
        <v>#REF!</v>
      </c>
      <c r="E36" s="238" t="e">
        <f>E34/#REF!*100-100</f>
        <v>#REF!</v>
      </c>
      <c r="F36" s="238" t="e">
        <f>F34/#REF!*100-100</f>
        <v>#REF!</v>
      </c>
      <c r="G36" s="238" t="e">
        <f>G34/#REF!*100-100</f>
        <v>#REF!</v>
      </c>
      <c r="H36" s="239"/>
      <c r="I36" s="238">
        <f t="shared" ref="I36:BA36" si="12">I34/D34*100-100</f>
        <v>37.460388633504522</v>
      </c>
      <c r="J36" s="238">
        <f t="shared" si="12"/>
        <v>56.289394255951748</v>
      </c>
      <c r="K36" s="238">
        <f t="shared" si="12"/>
        <v>57.998169621788094</v>
      </c>
      <c r="L36" s="238">
        <f t="shared" si="12"/>
        <v>53.488756794612044</v>
      </c>
      <c r="M36" s="238">
        <f t="shared" si="12"/>
        <v>52.812225403028549</v>
      </c>
      <c r="N36" s="238">
        <f t="shared" si="12"/>
        <v>55.3909519952891</v>
      </c>
      <c r="O36" s="238">
        <f t="shared" si="12"/>
        <v>23.870702135045789</v>
      </c>
      <c r="P36" s="238">
        <f t="shared" si="12"/>
        <v>22.77354438120804</v>
      </c>
      <c r="Q36" s="238">
        <f t="shared" si="12"/>
        <v>5.6367185835838711</v>
      </c>
      <c r="R36" s="238">
        <f t="shared" si="12"/>
        <v>23.241992386555197</v>
      </c>
      <c r="S36" s="238">
        <f t="shared" si="12"/>
        <v>8.9531801935059008</v>
      </c>
      <c r="T36" s="238">
        <f t="shared" si="12"/>
        <v>10.670099691733355</v>
      </c>
      <c r="U36" s="238">
        <f t="shared" si="12"/>
        <v>9.8455816227461099</v>
      </c>
      <c r="V36" s="238">
        <f t="shared" si="12"/>
        <v>9.8079408372692143</v>
      </c>
      <c r="W36" s="238">
        <f t="shared" si="12"/>
        <v>9.8797208806331298</v>
      </c>
      <c r="X36" s="238">
        <f t="shared" si="12"/>
        <v>11.192163813729024</v>
      </c>
      <c r="Y36" s="238">
        <f t="shared" si="12"/>
        <v>14.259244747785729</v>
      </c>
      <c r="Z36" s="238">
        <f t="shared" si="12"/>
        <v>18.42521256291063</v>
      </c>
      <c r="AA36" s="238">
        <f t="shared" si="12"/>
        <v>35.542479409020387</v>
      </c>
      <c r="AB36" s="238">
        <f t="shared" si="12"/>
        <v>20.058451417228923</v>
      </c>
      <c r="AC36" s="238">
        <f t="shared" si="12"/>
        <v>59.157660200766571</v>
      </c>
      <c r="AD36" s="238">
        <f t="shared" si="12"/>
        <v>55.956278654446578</v>
      </c>
      <c r="AE36" s="238">
        <f t="shared" si="12"/>
        <v>57.593143544210847</v>
      </c>
      <c r="AF36" s="238">
        <f t="shared" si="12"/>
        <v>35.153085628991249</v>
      </c>
      <c r="AG36" s="238">
        <f t="shared" si="12"/>
        <v>51.374127195109139</v>
      </c>
      <c r="AH36" s="238">
        <f t="shared" si="12"/>
        <v>23.299118692787573</v>
      </c>
      <c r="AI36" s="238">
        <f t="shared" si="12"/>
        <v>17.09945302096007</v>
      </c>
      <c r="AJ36" s="238">
        <f t="shared" si="12"/>
        <v>10.55972330833572</v>
      </c>
      <c r="AK36" s="238">
        <f t="shared" si="12"/>
        <v>5.8216707884837433</v>
      </c>
      <c r="AL36" s="238">
        <f t="shared" si="12"/>
        <v>13.471465326359279</v>
      </c>
      <c r="AM36" s="238">
        <f t="shared" si="12"/>
        <v>-10.933070857789289</v>
      </c>
      <c r="AN36" s="238">
        <f t="shared" si="12"/>
        <v>-25.647788660048349</v>
      </c>
      <c r="AO36" s="238">
        <f t="shared" si="12"/>
        <v>-27.986883753248065</v>
      </c>
      <c r="AP36" s="238">
        <f t="shared" si="12"/>
        <v>-26.813008594222097</v>
      </c>
      <c r="AQ36" s="238">
        <f t="shared" si="12"/>
        <v>-23.648078195335785</v>
      </c>
      <c r="AR36" s="238">
        <f t="shared" si="12"/>
        <v>-5.6263118793379476</v>
      </c>
      <c r="AS36" s="238">
        <f t="shared" si="12"/>
        <v>25.958613914335672</v>
      </c>
      <c r="AT36" s="238">
        <f t="shared" si="12"/>
        <v>22.98941159788393</v>
      </c>
      <c r="AU36" s="238">
        <f t="shared" si="12"/>
        <v>39.615024637313667</v>
      </c>
      <c r="AV36" s="238">
        <f t="shared" si="12"/>
        <v>20.60267907363405</v>
      </c>
      <c r="AW36" s="240">
        <f t="shared" si="12"/>
        <v>28.843876571946822</v>
      </c>
      <c r="AX36" s="240">
        <f t="shared" si="12"/>
        <v>-6.7055037278877592</v>
      </c>
      <c r="AY36" s="240">
        <f t="shared" si="12"/>
        <v>-100</v>
      </c>
      <c r="AZ36" s="240">
        <f t="shared" si="12"/>
        <v>-100</v>
      </c>
      <c r="BA36" s="240">
        <f t="shared" si="12"/>
        <v>-50.945982362655435</v>
      </c>
    </row>
    <row r="37" spans="1:55" ht="39" customHeight="1">
      <c r="A37" s="226" t="s">
        <v>473</v>
      </c>
      <c r="B37" s="529"/>
      <c r="C37" s="227" t="s">
        <v>472</v>
      </c>
      <c r="D37" s="229">
        <f>'T 5'!D10</f>
        <v>470.41402513857781</v>
      </c>
      <c r="E37" s="229">
        <f>'T 5'!E10</f>
        <v>702.38428078670643</v>
      </c>
      <c r="F37" s="229">
        <f>'T 5'!F10</f>
        <v>819.72035225442585</v>
      </c>
      <c r="G37" s="229">
        <f>'T 5'!G10</f>
        <v>663.83469056190847</v>
      </c>
      <c r="H37" s="229">
        <f>'T 5'!H10</f>
        <v>2656.3533487416184</v>
      </c>
      <c r="I37" s="229">
        <f>'T 5'!I10</f>
        <v>638.45991729363618</v>
      </c>
      <c r="J37" s="229">
        <f>'T 5'!J10</f>
        <v>1032.679158593698</v>
      </c>
      <c r="K37" s="229">
        <f>'T 5'!K10</f>
        <v>1216.1545681188809</v>
      </c>
      <c r="L37" s="229">
        <f>'T 5'!L10</f>
        <v>946.76885040626382</v>
      </c>
      <c r="M37" s="229">
        <f>'T 5'!M10</f>
        <v>3834.0624944124793</v>
      </c>
      <c r="N37" s="229">
        <f>'T 5'!N10</f>
        <v>850.89620435019776</v>
      </c>
      <c r="O37" s="229">
        <f>'T 5'!O10</f>
        <v>1153.1541548606133</v>
      </c>
      <c r="P37" s="229">
        <f>'T 5'!P10</f>
        <v>1373.4101419131928</v>
      </c>
      <c r="Q37" s="229">
        <f>'T 5'!Q10</f>
        <v>1062.3763714597728</v>
      </c>
      <c r="R37" s="229">
        <f>'T 5'!R10</f>
        <v>4439.8368725837772</v>
      </c>
      <c r="S37" s="229">
        <f>'T 5'!S10</f>
        <v>944.03555584758851</v>
      </c>
      <c r="T37" s="229">
        <f>'T 5'!T10</f>
        <v>1346.7023190522161</v>
      </c>
      <c r="U37" s="229">
        <f>'T 5'!U10</f>
        <v>1579.0844482712012</v>
      </c>
      <c r="V37" s="229">
        <f>'T 5'!V10</f>
        <v>1233.5080694320293</v>
      </c>
      <c r="W37" s="229">
        <f>'T 5'!W10</f>
        <v>5103.3303926030349</v>
      </c>
      <c r="X37" s="229">
        <f>'T 5'!X10</f>
        <v>1041.4006573121906</v>
      </c>
      <c r="Y37" s="229">
        <f>'T 5'!Y10</f>
        <v>1422.3074788800184</v>
      </c>
      <c r="Z37" s="229">
        <f>'T 5'!Z10</f>
        <v>1681.7426735642387</v>
      </c>
      <c r="AA37" s="229">
        <f>'T 5'!AA10</f>
        <v>1326.1269677646187</v>
      </c>
      <c r="AB37" s="229">
        <f>'T 5'!AB10</f>
        <v>5471.5777775210663</v>
      </c>
      <c r="AC37" s="229">
        <f>'T 5'!AC10</f>
        <v>1105.7088344473275</v>
      </c>
      <c r="AD37" s="229">
        <f>'T 5'!AD10</f>
        <v>1491.7658802968324</v>
      </c>
      <c r="AE37" s="229">
        <f>'T 5'!AE10</f>
        <v>1745.2614054014125</v>
      </c>
      <c r="AF37" s="229">
        <f>'T 5'!AF10</f>
        <v>1353.9451845521162</v>
      </c>
      <c r="AG37" s="229">
        <f>'T 5'!AG10</f>
        <v>5696.6813046976886</v>
      </c>
      <c r="AH37" s="229">
        <f>'T 5'!AH10</f>
        <v>1159.1643011409906</v>
      </c>
      <c r="AI37" s="229">
        <f>'T 5'!AI10</f>
        <v>1552.5850623275458</v>
      </c>
      <c r="AJ37" s="229">
        <f>'T 5'!AJ10</f>
        <v>1706.6966297759989</v>
      </c>
      <c r="AK37" s="229">
        <f>'T 5'!AK10</f>
        <v>1328.6876274725623</v>
      </c>
      <c r="AL37" s="229">
        <f>'T 5'!AL10</f>
        <v>5747.1336207170971</v>
      </c>
      <c r="AM37" s="229">
        <f>'T 5'!AM10</f>
        <v>1134.294319972123</v>
      </c>
      <c r="AN37" s="229">
        <f>'T 5'!AN10</f>
        <v>1327.0771177117385</v>
      </c>
      <c r="AO37" s="229">
        <f>'T 5'!AO10</f>
        <v>1535.1221556827945</v>
      </c>
      <c r="AP37" s="229">
        <f>'T 5'!AP10</f>
        <v>1183.8712663565004</v>
      </c>
      <c r="AQ37" s="229">
        <f>'T 5'!AQ10</f>
        <v>5180.3648597231568</v>
      </c>
      <c r="AR37" s="229">
        <f>'T 5'!AR10</f>
        <v>1142.3562951577985</v>
      </c>
      <c r="AS37" s="229">
        <f>'T 5'!AS10</f>
        <v>1708.6719863993337</v>
      </c>
      <c r="AT37" s="229">
        <f>'T 5'!AT10</f>
        <v>2067.2244364088456</v>
      </c>
      <c r="AU37" s="229">
        <f>'T 5'!AU10</f>
        <v>1661.2467571766144</v>
      </c>
      <c r="AV37" s="229">
        <f>'T 5'!AV10</f>
        <v>6579.499475142592</v>
      </c>
      <c r="AW37" s="229">
        <f>'T 5'!AW10</f>
        <v>1437.3514505717471</v>
      </c>
      <c r="AX37" s="229">
        <f>'T 5'!AX10</f>
        <v>1746.6986639766201</v>
      </c>
      <c r="AY37" s="229">
        <f>'T 5'!AY10</f>
        <v>0</v>
      </c>
      <c r="AZ37" s="229">
        <f>'T 5'!AZ10</f>
        <v>0</v>
      </c>
      <c r="BA37" s="229">
        <f>'T 5'!BA10</f>
        <v>3184.0501145483672</v>
      </c>
    </row>
    <row r="38" spans="1:55" ht="39" customHeight="1">
      <c r="A38" s="216" t="s">
        <v>81</v>
      </c>
      <c r="B38" s="533"/>
      <c r="C38" s="222" t="s">
        <v>76</v>
      </c>
      <c r="D38" s="235" t="e">
        <f>D37/B37*100-100</f>
        <v>#DIV/0!</v>
      </c>
      <c r="E38" s="235">
        <f>E37/D37*100-100</f>
        <v>49.311934434734013</v>
      </c>
      <c r="F38" s="235">
        <f>F37/E37*100-100</f>
        <v>16.705395419199448</v>
      </c>
      <c r="G38" s="235">
        <f>G37/F37*100-100</f>
        <v>-19.016931965126247</v>
      </c>
      <c r="H38" s="236"/>
      <c r="I38" s="235">
        <f>I37/G37*100-100</f>
        <v>-3.8224536362800734</v>
      </c>
      <c r="J38" s="235">
        <f>J37/I37*100-100</f>
        <v>61.745339154745267</v>
      </c>
      <c r="K38" s="235">
        <f>K37/J37*100-100</f>
        <v>17.766932546120103</v>
      </c>
      <c r="L38" s="235">
        <f>L37/K37*100-100</f>
        <v>-22.150615125287615</v>
      </c>
      <c r="M38" s="236"/>
      <c r="N38" s="235">
        <f>N37/L37*100-100</f>
        <v>-10.12629915051879</v>
      </c>
      <c r="O38" s="235">
        <f>O37/N37*100-100</f>
        <v>35.522305654335383</v>
      </c>
      <c r="P38" s="235">
        <f>P37/O37*100-100</f>
        <v>19.100307285386563</v>
      </c>
      <c r="Q38" s="235">
        <f>Q37/P37*100-100</f>
        <v>-22.64682347693622</v>
      </c>
      <c r="R38" s="236"/>
      <c r="S38" s="235">
        <f>S37/Q37*100-100</f>
        <v>-11.139255238666166</v>
      </c>
      <c r="T38" s="235">
        <f>T37/S37*100-100</f>
        <v>42.653770899878793</v>
      </c>
      <c r="U38" s="235">
        <f>U37/T37*100-100</f>
        <v>17.255641869134905</v>
      </c>
      <c r="V38" s="235">
        <f>V37/U37*100-100</f>
        <v>-21.884604032261393</v>
      </c>
      <c r="W38" s="236"/>
      <c r="X38" s="235">
        <f>X37/V37*100-100</f>
        <v>-15.574070156532898</v>
      </c>
      <c r="Y38" s="235">
        <f>Y37/X37*100-100</f>
        <v>36.576395347294238</v>
      </c>
      <c r="Z38" s="235">
        <f>Z37/Y37*100-100</f>
        <v>18.240443683000947</v>
      </c>
      <c r="AA38" s="235">
        <f>AA37/Z37*100-100</f>
        <v>-21.145667014914821</v>
      </c>
      <c r="AB38" s="236"/>
      <c r="AC38" s="235">
        <f>AC37/AA37*100-100</f>
        <v>-16.621193797818492</v>
      </c>
      <c r="AD38" s="235">
        <f>AD37/AC37*100-100</f>
        <v>34.914892042304245</v>
      </c>
      <c r="AE38" s="235">
        <f>AE37/AD37*100-100</f>
        <v>16.992983178710276</v>
      </c>
      <c r="AF38" s="235">
        <f>AF37/AE37*100-100</f>
        <v>-22.421639511319682</v>
      </c>
      <c r="AG38" s="235"/>
      <c r="AH38" s="235">
        <f>AH37/AF37*100-100</f>
        <v>-14.386172027751556</v>
      </c>
      <c r="AI38" s="235">
        <f>AI37/AH37*100-100</f>
        <v>33.940034281533912</v>
      </c>
      <c r="AJ38" s="235">
        <f>AJ37/AI37*100-100</f>
        <v>9.9261271532149067</v>
      </c>
      <c r="AK38" s="235">
        <f>AK37/AJ37*100-100</f>
        <v>-22.148576127032584</v>
      </c>
      <c r="AL38" s="235"/>
      <c r="AM38" s="235">
        <f>AM37/AK37*100-100</f>
        <v>-14.630474724161871</v>
      </c>
      <c r="AN38" s="235">
        <f>AN37/AM37*100-100</f>
        <v>16.995835590920834</v>
      </c>
      <c r="AO38" s="235">
        <f>AO37/AN37*100-100</f>
        <v>15.676936569427497</v>
      </c>
      <c r="AP38" s="235">
        <f>AP37/AO37*100-100</f>
        <v>-22.880973219363383</v>
      </c>
      <c r="AQ38" s="235"/>
      <c r="AR38" s="235">
        <f>AR37/AP37*100-100</f>
        <v>-3.5067133039277962</v>
      </c>
      <c r="AS38" s="235">
        <f>AS37/AR37*100-100</f>
        <v>49.574348532242084</v>
      </c>
      <c r="AT38" s="235">
        <f>AT37/AS37*100-100</f>
        <v>20.984276260365547</v>
      </c>
      <c r="AU38" s="235">
        <f>AU37/AT37*100-100</f>
        <v>-19.638780970366724</v>
      </c>
      <c r="AV38" s="235"/>
      <c r="AW38" s="237">
        <f>AW37/AU37*100-100</f>
        <v>-13.477546646073847</v>
      </c>
      <c r="AX38" s="237">
        <f>AX37/AV37*100-100</f>
        <v>-73.452408187345199</v>
      </c>
      <c r="AY38" s="237">
        <f>AY37/AW37*100-100</f>
        <v>-100</v>
      </c>
      <c r="AZ38" s="237">
        <f>AZ37/AX37*100-100</f>
        <v>-100</v>
      </c>
      <c r="BA38" s="237" t="e">
        <f>BA37/AY37*100-100</f>
        <v>#DIV/0!</v>
      </c>
    </row>
    <row r="39" spans="1:55" ht="39" customHeight="1">
      <c r="A39" s="217" t="s">
        <v>79</v>
      </c>
      <c r="B39" s="530"/>
      <c r="C39" s="223" t="s">
        <v>77</v>
      </c>
      <c r="D39" s="242" t="e">
        <f>D37/#REF!*100-100</f>
        <v>#REF!</v>
      </c>
      <c r="E39" s="242" t="e">
        <f>E37/#REF!*100-100</f>
        <v>#REF!</v>
      </c>
      <c r="F39" s="242" t="e">
        <f>F37/#REF!*100-100</f>
        <v>#REF!</v>
      </c>
      <c r="G39" s="242" t="e">
        <f>G37/#REF!*100-100</f>
        <v>#REF!</v>
      </c>
      <c r="H39" s="243"/>
      <c r="I39" s="242">
        <f t="shared" ref="I39:BA39" si="13">I37/D37*100-100</f>
        <v>35.722976606735784</v>
      </c>
      <c r="J39" s="242">
        <f t="shared" si="13"/>
        <v>47.024810611798472</v>
      </c>
      <c r="K39" s="242">
        <f t="shared" si="13"/>
        <v>48.3621292034737</v>
      </c>
      <c r="L39" s="242">
        <f t="shared" si="13"/>
        <v>42.621177209775425</v>
      </c>
      <c r="M39" s="242">
        <f t="shared" si="13"/>
        <v>44.335560486663837</v>
      </c>
      <c r="N39" s="242">
        <f t="shared" si="13"/>
        <v>33.273237881096208</v>
      </c>
      <c r="O39" s="242">
        <f t="shared" si="13"/>
        <v>11.666256190449118</v>
      </c>
      <c r="P39" s="242">
        <f t="shared" si="13"/>
        <v>12.930558163963582</v>
      </c>
      <c r="Q39" s="242">
        <f t="shared" si="13"/>
        <v>12.210744048444468</v>
      </c>
      <c r="R39" s="242">
        <f t="shared" si="13"/>
        <v>15.799804490774875</v>
      </c>
      <c r="S39" s="242">
        <f t="shared" si="13"/>
        <v>10.946029729738683</v>
      </c>
      <c r="T39" s="242">
        <f t="shared" si="13"/>
        <v>16.784240283554965</v>
      </c>
      <c r="U39" s="242">
        <f t="shared" si="13"/>
        <v>14.975446888101416</v>
      </c>
      <c r="V39" s="242">
        <f t="shared" si="13"/>
        <v>16.108387062215115</v>
      </c>
      <c r="W39" s="242">
        <f t="shared" si="13"/>
        <v>14.944096800410961</v>
      </c>
      <c r="X39" s="242">
        <f t="shared" si="13"/>
        <v>10.313711264527981</v>
      </c>
      <c r="Y39" s="242">
        <f t="shared" si="13"/>
        <v>5.6140959110408062</v>
      </c>
      <c r="Z39" s="242">
        <f t="shared" si="13"/>
        <v>6.5011231923301409</v>
      </c>
      <c r="AA39" s="242">
        <f t="shared" si="13"/>
        <v>7.5085766058454766</v>
      </c>
      <c r="AB39" s="242">
        <f t="shared" si="13"/>
        <v>7.2158248944999457</v>
      </c>
      <c r="AC39" s="242">
        <f t="shared" si="13"/>
        <v>6.1751619497834298</v>
      </c>
      <c r="AD39" s="242">
        <f t="shared" si="13"/>
        <v>4.8835011028352682</v>
      </c>
      <c r="AE39" s="242">
        <f t="shared" si="13"/>
        <v>3.7769590339617167</v>
      </c>
      <c r="AF39" s="242">
        <f t="shared" si="13"/>
        <v>2.0977038747948171</v>
      </c>
      <c r="AG39" s="242">
        <f t="shared" si="13"/>
        <v>4.1140514917181008</v>
      </c>
      <c r="AH39" s="242">
        <f t="shared" si="13"/>
        <v>4.8344975664757186</v>
      </c>
      <c r="AI39" s="242">
        <f t="shared" si="13"/>
        <v>4.0769924311857579</v>
      </c>
      <c r="AJ39" s="242">
        <f t="shared" si="13"/>
        <v>-2.2096847787992857</v>
      </c>
      <c r="AK39" s="242">
        <f t="shared" si="13"/>
        <v>-1.8654785561284797</v>
      </c>
      <c r="AL39" s="242">
        <f t="shared" si="13"/>
        <v>0.88564399728319643</v>
      </c>
      <c r="AM39" s="242">
        <f t="shared" si="13"/>
        <v>-2.1455095834462412</v>
      </c>
      <c r="AN39" s="242">
        <f t="shared" si="13"/>
        <v>-14.524675657882398</v>
      </c>
      <c r="AO39" s="242">
        <f t="shared" si="13"/>
        <v>-10.053015345540544</v>
      </c>
      <c r="AP39" s="242">
        <f t="shared" si="13"/>
        <v>-10.899202951978452</v>
      </c>
      <c r="AQ39" s="242">
        <f t="shared" si="13"/>
        <v>-9.8617641140423302</v>
      </c>
      <c r="AR39" s="242">
        <f t="shared" si="13"/>
        <v>0.7107480874869907</v>
      </c>
      <c r="AS39" s="242">
        <f t="shared" si="13"/>
        <v>28.754536084954452</v>
      </c>
      <c r="AT39" s="242">
        <f t="shared" si="13"/>
        <v>34.661885294032629</v>
      </c>
      <c r="AU39" s="242">
        <f t="shared" si="13"/>
        <v>40.323260170786284</v>
      </c>
      <c r="AV39" s="242">
        <f t="shared" si="13"/>
        <v>27.008418389553484</v>
      </c>
      <c r="AW39" s="244">
        <f t="shared" si="13"/>
        <v>25.823392987316595</v>
      </c>
      <c r="AX39" s="244">
        <f t="shared" si="13"/>
        <v>2.2255106819782071</v>
      </c>
      <c r="AY39" s="244">
        <f t="shared" si="13"/>
        <v>-100</v>
      </c>
      <c r="AZ39" s="244">
        <f t="shared" si="13"/>
        <v>-100</v>
      </c>
      <c r="BA39" s="244">
        <f t="shared" si="13"/>
        <v>-51.606499452158374</v>
      </c>
    </row>
    <row r="40" spans="1:55" ht="39" customHeight="1">
      <c r="A40" s="376" t="s">
        <v>196</v>
      </c>
      <c r="B40" s="531"/>
      <c r="C40" s="248" t="s">
        <v>201</v>
      </c>
      <c r="D40" s="233">
        <f t="shared" ref="D40:AI40" si="14">D34/D41*100</f>
        <v>0.19536232816712712</v>
      </c>
      <c r="E40" s="233">
        <f t="shared" si="14"/>
        <v>0.26383045919814324</v>
      </c>
      <c r="F40" s="233">
        <f t="shared" si="14"/>
        <v>0.29574905206665297</v>
      </c>
      <c r="G40" s="233">
        <f t="shared" si="14"/>
        <v>0.27795213554455156</v>
      </c>
      <c r="H40" s="233">
        <f t="shared" si="14"/>
        <v>0.26034284004921221</v>
      </c>
      <c r="I40" s="233">
        <f t="shared" si="14"/>
        <v>0.21852308521550459</v>
      </c>
      <c r="J40" s="233">
        <f t="shared" si="14"/>
        <v>0.37891977225627504</v>
      </c>
      <c r="K40" s="233">
        <f t="shared" si="14"/>
        <v>0.4409847420612692</v>
      </c>
      <c r="L40" s="233">
        <f t="shared" si="14"/>
        <v>0.39071751984358449</v>
      </c>
      <c r="M40" s="233">
        <f t="shared" si="14"/>
        <v>0.35725385704484158</v>
      </c>
      <c r="N40" s="233">
        <f t="shared" si="14"/>
        <v>0.31322334208630265</v>
      </c>
      <c r="O40" s="233">
        <f t="shared" si="14"/>
        <v>0.44784916687644644</v>
      </c>
      <c r="P40" s="233">
        <f t="shared" si="14"/>
        <v>0.50820148950310551</v>
      </c>
      <c r="Q40" s="233">
        <f t="shared" si="14"/>
        <v>0.39048283243036253</v>
      </c>
      <c r="R40" s="233">
        <f t="shared" si="14"/>
        <v>0.41393496290920873</v>
      </c>
      <c r="S40" s="233">
        <f t="shared" si="14"/>
        <v>0.31959032043373375</v>
      </c>
      <c r="T40" s="233">
        <f t="shared" si="14"/>
        <v>0.45700286511358978</v>
      </c>
      <c r="U40" s="233">
        <f t="shared" si="14"/>
        <v>0.53232681712336183</v>
      </c>
      <c r="V40" s="233">
        <f t="shared" si="14"/>
        <v>0.45012169045792583</v>
      </c>
      <c r="W40" s="233">
        <f t="shared" si="14"/>
        <v>0.43829596527011006</v>
      </c>
      <c r="X40" s="233">
        <f t="shared" si="14"/>
        <v>0.45941900052357204</v>
      </c>
      <c r="Y40" s="233">
        <f t="shared" si="14"/>
        <v>0.66424403916529373</v>
      </c>
      <c r="Z40" s="233">
        <f t="shared" si="14"/>
        <v>0.81548945853385968</v>
      </c>
      <c r="AA40" s="233">
        <f t="shared" si="14"/>
        <v>0.75646484963302274</v>
      </c>
      <c r="AB40" s="233">
        <f t="shared" si="14"/>
        <v>0.67093949496027239</v>
      </c>
      <c r="AC40" s="233">
        <f t="shared" si="14"/>
        <v>0.85077338940492475</v>
      </c>
      <c r="AD40" s="233">
        <f t="shared" si="14"/>
        <v>1.1480948080311393</v>
      </c>
      <c r="AE40" s="233">
        <f t="shared" si="14"/>
        <v>1.3295802167658783</v>
      </c>
      <c r="AF40" s="233">
        <f t="shared" si="14"/>
        <v>0.99160977559475294</v>
      </c>
      <c r="AG40" s="233">
        <f t="shared" si="14"/>
        <v>1.0826164608807247</v>
      </c>
      <c r="AH40" s="233">
        <f t="shared" si="14"/>
        <v>0.94053051024466094</v>
      </c>
      <c r="AI40" s="233">
        <f t="shared" si="14"/>
        <v>1.2808870877483396</v>
      </c>
      <c r="AJ40" s="233">
        <f t="shared" ref="AJ40:BA40" si="15">AJ34/AJ41*100</f>
        <v>1.4342820320294678</v>
      </c>
      <c r="AK40" s="233">
        <f t="shared" si="15"/>
        <v>0.98951471095330368</v>
      </c>
      <c r="AL40" s="233">
        <f t="shared" si="15"/>
        <v>1.1570331928866706</v>
      </c>
      <c r="AM40" s="233">
        <f t="shared" si="15"/>
        <v>0.76360824712994546</v>
      </c>
      <c r="AN40" s="233">
        <f t="shared" si="15"/>
        <v>0.82388165932958057</v>
      </c>
      <c r="AO40" s="233">
        <f t="shared" si="15"/>
        <v>0.8686825715223403</v>
      </c>
      <c r="AP40" s="233">
        <f t="shared" si="15"/>
        <v>0.65081633576200815</v>
      </c>
      <c r="AQ40" s="233">
        <f t="shared" si="15"/>
        <v>0.77627158905803095</v>
      </c>
      <c r="AR40" s="233">
        <f t="shared" si="15"/>
        <v>0.70933072901771743</v>
      </c>
      <c r="AS40" s="233">
        <f t="shared" si="15"/>
        <v>1.0693767996882066</v>
      </c>
      <c r="AT40" s="233">
        <f t="shared" si="15"/>
        <v>1.1511666341849878</v>
      </c>
      <c r="AU40" s="233">
        <f t="shared" si="15"/>
        <v>0.98071018233926688</v>
      </c>
      <c r="AV40" s="233">
        <f t="shared" si="15"/>
        <v>0.97612243364012163</v>
      </c>
      <c r="AW40" s="234">
        <f t="shared" si="15"/>
        <v>0.97724792094156954</v>
      </c>
      <c r="AX40" s="234">
        <f t="shared" si="15"/>
        <v>1.3531939792936984</v>
      </c>
      <c r="AY40" s="234" t="e">
        <f t="shared" si="15"/>
        <v>#DIV/0!</v>
      </c>
      <c r="AZ40" s="234" t="e">
        <f t="shared" si="15"/>
        <v>#DIV/0!</v>
      </c>
      <c r="BA40" s="234">
        <f t="shared" si="15"/>
        <v>1.1403406298989347</v>
      </c>
    </row>
    <row r="41" spans="1:55" ht="39" customHeight="1">
      <c r="A41" s="249" t="s">
        <v>197</v>
      </c>
      <c r="B41" s="535"/>
      <c r="C41" s="515" t="s">
        <v>198</v>
      </c>
      <c r="D41" s="247">
        <f>'T 4'!D26</f>
        <v>138401.27104889471</v>
      </c>
      <c r="E41" s="247">
        <f>'T 4'!E26</f>
        <v>153089.76220061528</v>
      </c>
      <c r="F41" s="247">
        <f>'T 4'!F26</f>
        <v>159487.56072784608</v>
      </c>
      <c r="G41" s="247">
        <f>'T 4'!G26</f>
        <v>159723.38377773904</v>
      </c>
      <c r="H41" s="247">
        <f>'T 4'!H26</f>
        <v>610701.97775509523</v>
      </c>
      <c r="I41" s="247">
        <f>'T 4'!I26</f>
        <v>170083.09291084963</v>
      </c>
      <c r="J41" s="247">
        <f>'T 4'!J26</f>
        <v>166591.68547393812</v>
      </c>
      <c r="K41" s="247">
        <f>'T 4'!K26</f>
        <v>168996.87331157684</v>
      </c>
      <c r="L41" s="247">
        <f>'T 4'!L26</f>
        <v>174402.29690178193</v>
      </c>
      <c r="M41" s="247">
        <f>'T 4'!M26</f>
        <v>680073.94859814667</v>
      </c>
      <c r="N41" s="247">
        <f>'T 4'!N26</f>
        <v>184386.90579026676</v>
      </c>
      <c r="O41" s="247">
        <f>'T 4'!O26</f>
        <v>174597.25778433293</v>
      </c>
      <c r="P41" s="247">
        <f>'T 4'!P26</f>
        <v>180040.86592597596</v>
      </c>
      <c r="Q41" s="247">
        <f>'T 4'!Q26</f>
        <v>184343.59094406437</v>
      </c>
      <c r="R41" s="247">
        <f>'T 4'!R26</f>
        <v>723368.62044464005</v>
      </c>
      <c r="S41" s="247">
        <f>'T 4'!S26</f>
        <v>196893.09675546945</v>
      </c>
      <c r="T41" s="247">
        <f>'T 4'!T26</f>
        <v>189356.65249320504</v>
      </c>
      <c r="U41" s="247">
        <f>'T 4'!U26</f>
        <v>188804.03614276333</v>
      </c>
      <c r="V41" s="247">
        <f>'T 4'!V26</f>
        <v>175603.7533837934</v>
      </c>
      <c r="W41" s="247">
        <f>'T 4'!W26</f>
        <v>750657.53877523099</v>
      </c>
      <c r="X41" s="247">
        <f>'T 4'!X26</f>
        <v>152296.29422428473</v>
      </c>
      <c r="Y41" s="247">
        <f>'T 4'!Y26</f>
        <v>148854.91308048408</v>
      </c>
      <c r="Z41" s="247">
        <f>'T 4'!Z26</f>
        <v>145953.81150872746</v>
      </c>
      <c r="AA41" s="247">
        <f>'T 4'!AA26</f>
        <v>141628.41948950518</v>
      </c>
      <c r="AB41" s="247">
        <f>'T 4'!AB26</f>
        <v>588733.43830300157</v>
      </c>
      <c r="AC41" s="247">
        <f>'T 4'!AC26</f>
        <v>130891.64836056286</v>
      </c>
      <c r="AD41" s="247">
        <f>'T 4'!AD26</f>
        <v>134312.35068980689</v>
      </c>
      <c r="AE41" s="247">
        <f>'T 4'!AE26</f>
        <v>141077.11388658331</v>
      </c>
      <c r="AF41" s="247">
        <f>'T 4'!AF26</f>
        <v>146024.02902293956</v>
      </c>
      <c r="AG41" s="247">
        <f>'T 4'!AG26</f>
        <v>552305.1419598927</v>
      </c>
      <c r="AH41" s="247">
        <f>'T 4'!AH26</f>
        <v>145986.57460502803</v>
      </c>
      <c r="AI41" s="247">
        <f>'T 4'!AI26</f>
        <v>140973.57775178686</v>
      </c>
      <c r="AJ41" s="247">
        <f>'T 4'!AJ26</f>
        <v>144588.41476045357</v>
      </c>
      <c r="AK41" s="247">
        <f>'T 4'!AK26</f>
        <v>154852.23774644724</v>
      </c>
      <c r="AL41" s="247">
        <f>'T 4'!AL26</f>
        <v>586400.80486371566</v>
      </c>
      <c r="AM41" s="247">
        <f>'T 4'!AM26</f>
        <v>160151.74519108131</v>
      </c>
      <c r="AN41" s="247">
        <f>'T 4'!AN26</f>
        <v>162958.72724563457</v>
      </c>
      <c r="AO41" s="247">
        <f>'T 4'!AO26</f>
        <v>171916.89171677417</v>
      </c>
      <c r="AP41" s="247">
        <f>'T 4'!AP26</f>
        <v>172311.86772659028</v>
      </c>
      <c r="AQ41" s="247">
        <f>'T 4'!AQ26</f>
        <v>667339.2318800803</v>
      </c>
      <c r="AR41" s="247">
        <f>'T 4'!AR26</f>
        <v>162706.3261603885</v>
      </c>
      <c r="AS41" s="247">
        <f>'T 4'!AS26</f>
        <v>158139.21337057746</v>
      </c>
      <c r="AT41" s="247">
        <f>'T 4'!AT26</f>
        <v>159554.54842693618</v>
      </c>
      <c r="AU41" s="247">
        <f>'T 4'!AU26</f>
        <v>159648.59766821144</v>
      </c>
      <c r="AV41" s="247">
        <f>'T 4'!AV26</f>
        <v>640048.68562611355</v>
      </c>
      <c r="AW41" s="247">
        <f>'T 4'!AW26</f>
        <v>152164.11391383252</v>
      </c>
      <c r="AX41" s="247">
        <f>'T 4'!AX26</f>
        <v>116591.34147933044</v>
      </c>
      <c r="AY41" s="247">
        <f>'T 4'!AY26</f>
        <v>0</v>
      </c>
      <c r="AZ41" s="247">
        <f>'T 4'!AZ26</f>
        <v>0</v>
      </c>
      <c r="BA41" s="247">
        <f>'T 4'!BA26</f>
        <v>268755.45539316308</v>
      </c>
    </row>
    <row r="42" spans="1:55" s="537" customFormat="1">
      <c r="B42" s="538"/>
    </row>
    <row r="43" spans="1:55" s="203" customFormat="1" ht="45" customHeight="1" thickBot="1">
      <c r="A43" s="381" t="s">
        <v>24</v>
      </c>
      <c r="B43" s="358">
        <v>5</v>
      </c>
      <c r="C43" s="375" t="s">
        <v>23</v>
      </c>
      <c r="D43" s="372" t="s">
        <v>132</v>
      </c>
      <c r="E43" s="372" t="s">
        <v>133</v>
      </c>
      <c r="F43" s="372" t="s">
        <v>134</v>
      </c>
      <c r="G43" s="372" t="s">
        <v>135</v>
      </c>
      <c r="H43" s="372">
        <v>2011</v>
      </c>
      <c r="I43" s="372" t="s">
        <v>136</v>
      </c>
      <c r="J43" s="372" t="s">
        <v>137</v>
      </c>
      <c r="K43" s="372" t="s">
        <v>138</v>
      </c>
      <c r="L43" s="372" t="s">
        <v>139</v>
      </c>
      <c r="M43" s="372">
        <v>2012</v>
      </c>
      <c r="N43" s="372" t="s">
        <v>140</v>
      </c>
      <c r="O43" s="372" t="s">
        <v>141</v>
      </c>
      <c r="P43" s="372" t="s">
        <v>142</v>
      </c>
      <c r="Q43" s="372" t="s">
        <v>143</v>
      </c>
      <c r="R43" s="372">
        <v>2013</v>
      </c>
      <c r="S43" s="372" t="s">
        <v>144</v>
      </c>
      <c r="T43" s="372" t="s">
        <v>145</v>
      </c>
      <c r="U43" s="372" t="s">
        <v>146</v>
      </c>
      <c r="V43" s="372" t="s">
        <v>147</v>
      </c>
      <c r="W43" s="372">
        <v>2014</v>
      </c>
      <c r="X43" s="372" t="s">
        <v>148</v>
      </c>
      <c r="Y43" s="372" t="s">
        <v>149</v>
      </c>
      <c r="Z43" s="372" t="s">
        <v>150</v>
      </c>
      <c r="AA43" s="372" t="s">
        <v>151</v>
      </c>
      <c r="AB43" s="372">
        <v>2015</v>
      </c>
      <c r="AC43" s="372" t="s">
        <v>152</v>
      </c>
      <c r="AD43" s="372" t="s">
        <v>153</v>
      </c>
      <c r="AE43" s="372" t="s">
        <v>68</v>
      </c>
      <c r="AF43" s="372" t="s">
        <v>69</v>
      </c>
      <c r="AG43" s="372">
        <v>2016</v>
      </c>
      <c r="AH43" s="372" t="s">
        <v>70</v>
      </c>
      <c r="AI43" s="372" t="s">
        <v>71</v>
      </c>
      <c r="AJ43" s="372" t="s">
        <v>72</v>
      </c>
      <c r="AK43" s="372" t="s">
        <v>73</v>
      </c>
      <c r="AL43" s="372">
        <v>2017</v>
      </c>
      <c r="AM43" s="372" t="s">
        <v>83</v>
      </c>
      <c r="AN43" s="372" t="s">
        <v>84</v>
      </c>
      <c r="AO43" s="372" t="s">
        <v>82</v>
      </c>
      <c r="AP43" s="372" t="s">
        <v>154</v>
      </c>
      <c r="AQ43" s="372">
        <v>2018</v>
      </c>
      <c r="AR43" s="372" t="s">
        <v>85</v>
      </c>
      <c r="AS43" s="372" t="s">
        <v>155</v>
      </c>
      <c r="AT43" s="372" t="s">
        <v>156</v>
      </c>
      <c r="AU43" s="372" t="s">
        <v>157</v>
      </c>
      <c r="AV43" s="372">
        <v>2019</v>
      </c>
      <c r="AW43" s="373" t="s">
        <v>443</v>
      </c>
      <c r="AX43" s="373" t="s">
        <v>444</v>
      </c>
      <c r="AY43" s="373" t="s">
        <v>445</v>
      </c>
      <c r="AZ43" s="373" t="s">
        <v>446</v>
      </c>
      <c r="BA43" s="231">
        <v>2020</v>
      </c>
    </row>
    <row r="44" spans="1:55" s="1" customFormat="1" ht="39" customHeight="1">
      <c r="A44" s="218" t="s">
        <v>75</v>
      </c>
      <c r="B44" s="528"/>
      <c r="C44" s="221" t="s">
        <v>74</v>
      </c>
      <c r="D44" s="219">
        <f>'T 4'!D11</f>
        <v>6983.2178007028597</v>
      </c>
      <c r="E44" s="219">
        <f>'T 4'!E11</f>
        <v>7177.3831719548625</v>
      </c>
      <c r="F44" s="219">
        <f>'T 4'!F11</f>
        <v>7093.6257098910628</v>
      </c>
      <c r="G44" s="219">
        <f>'T 4'!G11</f>
        <v>7260.8094622373683</v>
      </c>
      <c r="H44" s="219">
        <f>'T 4'!H11</f>
        <v>28515.036144786151</v>
      </c>
      <c r="I44" s="219">
        <f>'T 4'!I11</f>
        <v>7686.4023152443533</v>
      </c>
      <c r="J44" s="219">
        <f>'T 4'!J11</f>
        <v>7713.0155715283363</v>
      </c>
      <c r="K44" s="219">
        <f>'T 4'!K11</f>
        <v>7645.0183515342414</v>
      </c>
      <c r="L44" s="219">
        <f>'T 4'!L11</f>
        <v>7902.6713955516225</v>
      </c>
      <c r="M44" s="219">
        <f>'T 4'!M11</f>
        <v>30947.107633858555</v>
      </c>
      <c r="N44" s="219">
        <f>'T 4'!N11</f>
        <v>9722.1876012475877</v>
      </c>
      <c r="O44" s="219">
        <f>'T 4'!O11</f>
        <v>9533.2245284994824</v>
      </c>
      <c r="P44" s="219">
        <f>'T 4'!P11</f>
        <v>9751.3856096925501</v>
      </c>
      <c r="Q44" s="219">
        <f>'T 4'!Q11</f>
        <v>10297.7044999878</v>
      </c>
      <c r="R44" s="219">
        <f>'T 4'!R11</f>
        <v>39304.50223942742</v>
      </c>
      <c r="S44" s="219">
        <f>'T 4'!S11</f>
        <v>12385.590563842499</v>
      </c>
      <c r="T44" s="219">
        <f>'T 4'!T11</f>
        <v>12150.990836303803</v>
      </c>
      <c r="U44" s="219">
        <f>'T 4'!U11</f>
        <v>12496.614206262453</v>
      </c>
      <c r="V44" s="219">
        <f>'T 4'!V11</f>
        <v>12997.452411156257</v>
      </c>
      <c r="W44" s="219">
        <f>'T 4'!W11</f>
        <v>50030.648017565014</v>
      </c>
      <c r="X44" s="219">
        <f>'T 4'!X11</f>
        <v>14837.858701231409</v>
      </c>
      <c r="Y44" s="219">
        <f>'T 4'!Y11</f>
        <v>14532.450452638688</v>
      </c>
      <c r="Z44" s="219">
        <f>'T 4'!Z11</f>
        <v>15270.902813684907</v>
      </c>
      <c r="AA44" s="219">
        <f>'T 4'!AA11</f>
        <v>16051.887188916544</v>
      </c>
      <c r="AB44" s="219">
        <f>'T 4'!AB11</f>
        <v>60693.099156471551</v>
      </c>
      <c r="AC44" s="219">
        <f>'T 4'!AC11</f>
        <v>18460.053881630403</v>
      </c>
      <c r="AD44" s="219">
        <f>'T 4'!AD11</f>
        <v>18526.187834716289</v>
      </c>
      <c r="AE44" s="219">
        <f>'T 4'!AE11</f>
        <v>19903.358661767095</v>
      </c>
      <c r="AF44" s="219">
        <f>'T 4'!AF11</f>
        <v>20189.063994794556</v>
      </c>
      <c r="AG44" s="219">
        <f>'T 4'!AG11</f>
        <v>77078.664372908344</v>
      </c>
      <c r="AH44" s="219">
        <f>'T 4'!AH11</f>
        <v>21292.450342341373</v>
      </c>
      <c r="AI44" s="219">
        <f>'T 4'!AI11</f>
        <v>19409.144564152321</v>
      </c>
      <c r="AJ44" s="219">
        <f>'T 4'!AJ11</f>
        <v>18610.084800534401</v>
      </c>
      <c r="AK44" s="219">
        <f>'T 4'!AK11</f>
        <v>19728.291308437976</v>
      </c>
      <c r="AL44" s="219">
        <f>'T 4'!AL11</f>
        <v>79039.971015466072</v>
      </c>
      <c r="AM44" s="219">
        <f>'T 4'!AM11</f>
        <v>21551.2613340635</v>
      </c>
      <c r="AN44" s="219">
        <f>'T 4'!AN11</f>
        <v>20613.473700145099</v>
      </c>
      <c r="AO44" s="219">
        <f>'T 4'!AO11</f>
        <v>19646.650174674382</v>
      </c>
      <c r="AP44" s="219">
        <f>'T 4'!AP11</f>
        <v>20788.609240746307</v>
      </c>
      <c r="AQ44" s="219">
        <f>'T 4'!AQ11</f>
        <v>82599.994449629288</v>
      </c>
      <c r="AR44" s="219">
        <f>'T 4'!AR11</f>
        <v>20431.887831093882</v>
      </c>
      <c r="AS44" s="219">
        <f>'T 4'!AS11</f>
        <v>19499.528714142376</v>
      </c>
      <c r="AT44" s="219">
        <f>'T 4'!AT11</f>
        <v>18782.990354082853</v>
      </c>
      <c r="AU44" s="219">
        <f>'T 4'!AU11</f>
        <v>19459.427490041136</v>
      </c>
      <c r="AV44" s="219">
        <f>'T 4'!AV11</f>
        <v>78173.834389360243</v>
      </c>
      <c r="AW44" s="219">
        <f>'T 4'!AW11</f>
        <v>19943.974826461948</v>
      </c>
      <c r="AX44" s="219">
        <f>'T 4'!AX11</f>
        <v>18509.867702391432</v>
      </c>
      <c r="AY44" s="219">
        <f>'T 4'!AY11</f>
        <v>0</v>
      </c>
      <c r="AZ44" s="219">
        <f>'T 4'!AZ11</f>
        <v>0</v>
      </c>
      <c r="BA44" s="219">
        <f>'T 4'!BA11</f>
        <v>38453.842528853376</v>
      </c>
    </row>
    <row r="45" spans="1:55" ht="39" customHeight="1">
      <c r="A45" s="216" t="s">
        <v>81</v>
      </c>
      <c r="B45" s="533"/>
      <c r="C45" s="222" t="s">
        <v>76</v>
      </c>
      <c r="D45" s="235" t="e">
        <f>D44/B44*100-100</f>
        <v>#DIV/0!</v>
      </c>
      <c r="E45" s="235">
        <f>E44/D44*100-100</f>
        <v>2.7804570442076226</v>
      </c>
      <c r="F45" s="235">
        <f>F44/E44*100-100</f>
        <v>-1.1669637813273823</v>
      </c>
      <c r="G45" s="235">
        <f>G44/F44*100-100</f>
        <v>2.3568166574279701</v>
      </c>
      <c r="H45" s="236"/>
      <c r="I45" s="235">
        <f>I44/G44*100-100</f>
        <v>5.8615069741251915</v>
      </c>
      <c r="J45" s="235">
        <f>J44/I44*100-100</f>
        <v>0.34623813837069406</v>
      </c>
      <c r="K45" s="235">
        <f>K44/J44*100-100</f>
        <v>-0.88159059661565209</v>
      </c>
      <c r="L45" s="235">
        <f>L44/K44*100-100</f>
        <v>3.3702083130470584</v>
      </c>
      <c r="M45" s="236"/>
      <c r="N45" s="235">
        <f>N44/L44*100-100</f>
        <v>23.02406508665112</v>
      </c>
      <c r="O45" s="235">
        <f>O44/N44*100-100</f>
        <v>-1.9436270981220076</v>
      </c>
      <c r="P45" s="235">
        <f>P44/O44*100-100</f>
        <v>2.2884290676347518</v>
      </c>
      <c r="Q45" s="235">
        <f>Q44/P44*100-100</f>
        <v>5.6024744806750988</v>
      </c>
      <c r="R45" s="236"/>
      <c r="S45" s="235">
        <f>S44/Q44*100-100</f>
        <v>20.275257110525686</v>
      </c>
      <c r="T45" s="235">
        <f>T44/S44*100-100</f>
        <v>-1.8941343679127272</v>
      </c>
      <c r="U45" s="235">
        <f>U44/T44*100-100</f>
        <v>2.8444048276789431</v>
      </c>
      <c r="V45" s="235">
        <f>V44/U44*100-100</f>
        <v>4.0077912034990817</v>
      </c>
      <c r="W45" s="236"/>
      <c r="X45" s="235">
        <f>X44/V44*100-100</f>
        <v>14.159746324560146</v>
      </c>
      <c r="Y45" s="235">
        <f>Y44/X44*100-100</f>
        <v>-2.0583040635598877</v>
      </c>
      <c r="Z45" s="235">
        <f>Z44/Y44*100-100</f>
        <v>5.0814029158594991</v>
      </c>
      <c r="AA45" s="235">
        <f>AA44/Z44*100-100</f>
        <v>5.1141991063669394</v>
      </c>
      <c r="AB45" s="236"/>
      <c r="AC45" s="235">
        <f>AC44/AA44*100-100</f>
        <v>15.002389839723278</v>
      </c>
      <c r="AD45" s="235">
        <f>AD44/AC44*100-100</f>
        <v>0.35825438815049893</v>
      </c>
      <c r="AE45" s="235">
        <f>AE44/AD44*100-100</f>
        <v>7.4336438739443196</v>
      </c>
      <c r="AF45" s="235">
        <f>AF44/AE44*100-100</f>
        <v>1.4354629180062943</v>
      </c>
      <c r="AG45" s="235"/>
      <c r="AH45" s="235">
        <f>AH44/AF44*100-100</f>
        <v>5.4652674726837631</v>
      </c>
      <c r="AI45" s="235">
        <f>AI44/AH44*100-100</f>
        <v>-8.8449462035094228</v>
      </c>
      <c r="AJ45" s="235">
        <f>AJ44/AI44*100-100</f>
        <v>-4.1169241693100815</v>
      </c>
      <c r="AK45" s="235">
        <f>AK44/AJ44*100-100</f>
        <v>6.0086051186153782</v>
      </c>
      <c r="AL45" s="235"/>
      <c r="AM45" s="235">
        <f>AM44/AK44*100-100</f>
        <v>9.2403847709092872</v>
      </c>
      <c r="AN45" s="235">
        <f>AN44/AM44*100-100</f>
        <v>-4.3514280643804</v>
      </c>
      <c r="AO45" s="235">
        <f>AO44/AN44*100-100</f>
        <v>-4.6902503650508578</v>
      </c>
      <c r="AP45" s="235">
        <f>AP44/AO44*100-100</f>
        <v>5.8124874007477132</v>
      </c>
      <c r="AQ45" s="235"/>
      <c r="AR45" s="235">
        <f>AR44/AP44*100-100</f>
        <v>-1.7159464855072741</v>
      </c>
      <c r="AS45" s="235">
        <f>AS44/AR44*100-100</f>
        <v>-4.5632548722816182</v>
      </c>
      <c r="AT45" s="235">
        <f>AT44/AS44*100-100</f>
        <v>-3.6746445032788984</v>
      </c>
      <c r="AU45" s="235">
        <f>AU44/AT44*100-100</f>
        <v>3.6013282401076623</v>
      </c>
      <c r="AV45" s="235"/>
      <c r="AW45" s="237">
        <f>AW44/AU44*100-100</f>
        <v>2.4900390140911952</v>
      </c>
      <c r="AX45" s="237">
        <f>AX44/AV44*100-100</f>
        <v>-76.322169883340536</v>
      </c>
      <c r="AY45" s="237">
        <f>AY44/AW44*100-100</f>
        <v>-100</v>
      </c>
      <c r="AZ45" s="237">
        <f>AZ44/AX44*100-100</f>
        <v>-100</v>
      </c>
      <c r="BA45" s="237" t="e">
        <f>BA44/AY44*100-100</f>
        <v>#DIV/0!</v>
      </c>
    </row>
    <row r="46" spans="1:55" ht="39" customHeight="1">
      <c r="A46" s="224" t="s">
        <v>79</v>
      </c>
      <c r="B46" s="534"/>
      <c r="C46" s="225" t="s">
        <v>77</v>
      </c>
      <c r="D46" s="238" t="e">
        <f>D44/#REF!*100-100</f>
        <v>#REF!</v>
      </c>
      <c r="E46" s="238" t="e">
        <f>E44/#REF!*100-100</f>
        <v>#REF!</v>
      </c>
      <c r="F46" s="238" t="e">
        <f>F44/#REF!*100-100</f>
        <v>#REF!</v>
      </c>
      <c r="G46" s="238" t="e">
        <f>G44/#REF!*100-100</f>
        <v>#REF!</v>
      </c>
      <c r="H46" s="239"/>
      <c r="I46" s="238">
        <f t="shared" ref="I46:BA46" si="16">I44/D44*100-100</f>
        <v>10.069634581220129</v>
      </c>
      <c r="J46" s="238">
        <f t="shared" si="16"/>
        <v>7.4627811660720624</v>
      </c>
      <c r="K46" s="238">
        <f t="shared" si="16"/>
        <v>7.773072109997841</v>
      </c>
      <c r="L46" s="238">
        <f t="shared" si="16"/>
        <v>8.8400878256412483</v>
      </c>
      <c r="M46" s="238">
        <f t="shared" si="16"/>
        <v>8.5290843635037703</v>
      </c>
      <c r="N46" s="238">
        <f t="shared" si="16"/>
        <v>26.485541642358285</v>
      </c>
      <c r="O46" s="238">
        <f t="shared" si="16"/>
        <v>23.599186856178875</v>
      </c>
      <c r="P46" s="238">
        <f t="shared" si="16"/>
        <v>27.552154374300386</v>
      </c>
      <c r="Q46" s="238">
        <f t="shared" si="16"/>
        <v>30.306626513463925</v>
      </c>
      <c r="R46" s="238">
        <f t="shared" si="16"/>
        <v>27.005414219793593</v>
      </c>
      <c r="S46" s="238">
        <f t="shared" si="16"/>
        <v>27.395099455323546</v>
      </c>
      <c r="T46" s="238">
        <f t="shared" si="16"/>
        <v>27.459400541532759</v>
      </c>
      <c r="U46" s="238">
        <f t="shared" si="16"/>
        <v>28.152189918950995</v>
      </c>
      <c r="V46" s="238">
        <f t="shared" si="16"/>
        <v>26.216987593416135</v>
      </c>
      <c r="W46" s="238">
        <f t="shared" si="16"/>
        <v>27.289865453067378</v>
      </c>
      <c r="X46" s="238">
        <f t="shared" si="16"/>
        <v>19.799363823214563</v>
      </c>
      <c r="Y46" s="238">
        <f t="shared" si="16"/>
        <v>19.598892373614035</v>
      </c>
      <c r="Z46" s="238">
        <f t="shared" si="16"/>
        <v>22.200322116307063</v>
      </c>
      <c r="AA46" s="238">
        <f t="shared" si="16"/>
        <v>23.500257443824452</v>
      </c>
      <c r="AB46" s="238">
        <f t="shared" si="16"/>
        <v>21.311838965513914</v>
      </c>
      <c r="AC46" s="238">
        <f t="shared" si="16"/>
        <v>24.411845761129825</v>
      </c>
      <c r="AD46" s="238">
        <f t="shared" si="16"/>
        <v>27.481513837554147</v>
      </c>
      <c r="AE46" s="238">
        <f t="shared" si="16"/>
        <v>30.33517994712696</v>
      </c>
      <c r="AF46" s="238">
        <f t="shared" si="16"/>
        <v>25.773772000681873</v>
      </c>
      <c r="AG46" s="238">
        <f t="shared" si="16"/>
        <v>26.997410651569325</v>
      </c>
      <c r="AH46" s="238">
        <f t="shared" si="16"/>
        <v>15.343381329615127</v>
      </c>
      <c r="AI46" s="238">
        <f t="shared" si="16"/>
        <v>4.7659925361517566</v>
      </c>
      <c r="AJ46" s="238">
        <f t="shared" si="16"/>
        <v>-6.4977669508462412</v>
      </c>
      <c r="AK46" s="238">
        <f t="shared" si="16"/>
        <v>-2.2822885027031674</v>
      </c>
      <c r="AL46" s="238">
        <f t="shared" si="16"/>
        <v>2.5445519308285895</v>
      </c>
      <c r="AM46" s="238">
        <f t="shared" si="16"/>
        <v>1.2155059073096055</v>
      </c>
      <c r="AN46" s="238">
        <f t="shared" si="16"/>
        <v>6.2049573179907753</v>
      </c>
      <c r="AO46" s="238">
        <f t="shared" si="16"/>
        <v>5.569912148440153</v>
      </c>
      <c r="AP46" s="238">
        <f t="shared" si="16"/>
        <v>5.3746060200095656</v>
      </c>
      <c r="AQ46" s="238">
        <f t="shared" si="16"/>
        <v>4.504079883160145</v>
      </c>
      <c r="AR46" s="238">
        <f t="shared" si="16"/>
        <v>-5.1940045903501613</v>
      </c>
      <c r="AS46" s="238">
        <f t="shared" si="16"/>
        <v>-5.4039653976170001</v>
      </c>
      <c r="AT46" s="238">
        <f t="shared" si="16"/>
        <v>-4.395964772176967</v>
      </c>
      <c r="AU46" s="238">
        <f t="shared" si="16"/>
        <v>-6.3937983311549971</v>
      </c>
      <c r="AV46" s="238">
        <f t="shared" si="16"/>
        <v>-5.3585476485330474</v>
      </c>
      <c r="AW46" s="240">
        <f t="shared" si="16"/>
        <v>-2.3879976665171938</v>
      </c>
      <c r="AX46" s="240">
        <f t="shared" si="16"/>
        <v>-5.0753073382392841</v>
      </c>
      <c r="AY46" s="240">
        <f t="shared" si="16"/>
        <v>-100</v>
      </c>
      <c r="AZ46" s="240">
        <f t="shared" si="16"/>
        <v>-100</v>
      </c>
      <c r="BA46" s="240">
        <f t="shared" si="16"/>
        <v>-50.80982936397055</v>
      </c>
    </row>
    <row r="47" spans="1:55" ht="39" customHeight="1">
      <c r="A47" s="226" t="s">
        <v>473</v>
      </c>
      <c r="B47" s="529"/>
      <c r="C47" s="227" t="s">
        <v>472</v>
      </c>
      <c r="D47" s="229">
        <f>'T 5'!D11</f>
        <v>8133.5837209284637</v>
      </c>
      <c r="E47" s="229">
        <f>'T 5'!E11</f>
        <v>7786.5888041965409</v>
      </c>
      <c r="F47" s="229">
        <f>'T 5'!F11</f>
        <v>7991.5491655359956</v>
      </c>
      <c r="G47" s="229">
        <f>'T 5'!G11</f>
        <v>8089.2845765953425</v>
      </c>
      <c r="H47" s="229">
        <f>'T 5'!H11</f>
        <v>32001.006267256344</v>
      </c>
      <c r="I47" s="229">
        <f>'T 5'!I11</f>
        <v>8760.7767450596293</v>
      </c>
      <c r="J47" s="229">
        <f>'T 5'!J11</f>
        <v>8497.8157141141073</v>
      </c>
      <c r="K47" s="229">
        <f>'T 5'!K11</f>
        <v>8696.2199260484085</v>
      </c>
      <c r="L47" s="229">
        <f>'T 5'!L11</f>
        <v>8868.5617294336789</v>
      </c>
      <c r="M47" s="229">
        <f>'T 5'!M11</f>
        <v>34823.374114655824</v>
      </c>
      <c r="N47" s="229">
        <f>'T 5'!N11</f>
        <v>10441.891022087624</v>
      </c>
      <c r="O47" s="229">
        <f>'T 5'!O11</f>
        <v>10197.900975666482</v>
      </c>
      <c r="P47" s="229">
        <f>'T 5'!P11</f>
        <v>10504.469682812605</v>
      </c>
      <c r="Q47" s="229">
        <f>'T 5'!Q11</f>
        <v>11050.320386002832</v>
      </c>
      <c r="R47" s="229">
        <f>'T 5'!R11</f>
        <v>42194.582066569543</v>
      </c>
      <c r="S47" s="229">
        <f>'T 5'!S11</f>
        <v>13252.822688411727</v>
      </c>
      <c r="T47" s="229">
        <f>'T 5'!T11</f>
        <v>12279.284345174967</v>
      </c>
      <c r="U47" s="229">
        <f>'T 5'!U11</f>
        <v>12987.451669299506</v>
      </c>
      <c r="V47" s="229">
        <f>'T 5'!V11</f>
        <v>13320.680858014173</v>
      </c>
      <c r="W47" s="229">
        <f>'T 5'!W11</f>
        <v>51840.239560900372</v>
      </c>
      <c r="X47" s="229">
        <f>'T 5'!X11</f>
        <v>15196.995358460203</v>
      </c>
      <c r="Y47" s="229">
        <f>'T 5'!Y11</f>
        <v>14459.304278029353</v>
      </c>
      <c r="Z47" s="229">
        <f>'T 5'!Z11</f>
        <v>15945.784452070042</v>
      </c>
      <c r="AA47" s="229">
        <f>'T 5'!AA11</f>
        <v>16820.599627976128</v>
      </c>
      <c r="AB47" s="229">
        <f>'T 5'!AB11</f>
        <v>62422.683716535728</v>
      </c>
      <c r="AC47" s="229">
        <f>'T 5'!AC11</f>
        <v>19609.390791491831</v>
      </c>
      <c r="AD47" s="229">
        <f>'T 5'!AD11</f>
        <v>19161.419575929838</v>
      </c>
      <c r="AE47" s="229">
        <f>'T 5'!AE11</f>
        <v>20786.171757908087</v>
      </c>
      <c r="AF47" s="229">
        <f>'T 5'!AF11</f>
        <v>20635.851682682929</v>
      </c>
      <c r="AG47" s="229">
        <f>'T 5'!AG11</f>
        <v>80192.833808012685</v>
      </c>
      <c r="AH47" s="229">
        <f>'T 5'!AH11</f>
        <v>21684.648143369915</v>
      </c>
      <c r="AI47" s="229">
        <f>'T 5'!AI11</f>
        <v>19453.40137564304</v>
      </c>
      <c r="AJ47" s="229">
        <f>'T 5'!AJ11</f>
        <v>20166.811908809239</v>
      </c>
      <c r="AK47" s="229">
        <f>'T 5'!AK11</f>
        <v>20355.656831560074</v>
      </c>
      <c r="AL47" s="229">
        <f>'T 5'!AL11</f>
        <v>81660.518259382268</v>
      </c>
      <c r="AM47" s="229">
        <f>'T 5'!AM11</f>
        <v>21044.73654667892</v>
      </c>
      <c r="AN47" s="229">
        <f>'T 5'!AN11</f>
        <v>20084.118656651521</v>
      </c>
      <c r="AO47" s="229">
        <f>'T 5'!AO11</f>
        <v>20584.322068430731</v>
      </c>
      <c r="AP47" s="229">
        <f>'T 5'!AP11</f>
        <v>20886.817177868135</v>
      </c>
      <c r="AQ47" s="229">
        <f>'T 5'!AQ11</f>
        <v>82599.994449629303</v>
      </c>
      <c r="AR47" s="229">
        <f>'T 5'!AR11</f>
        <v>20968.947657521287</v>
      </c>
      <c r="AS47" s="229">
        <f>'T 5'!AS11</f>
        <v>19622.261903166342</v>
      </c>
      <c r="AT47" s="229">
        <f>'T 5'!AT11</f>
        <v>20110.076394877204</v>
      </c>
      <c r="AU47" s="229">
        <f>'T 5'!AU11</f>
        <v>20513.744735056014</v>
      </c>
      <c r="AV47" s="229">
        <f>'T 5'!AV11</f>
        <v>81215.030690620843</v>
      </c>
      <c r="AW47" s="229">
        <f>'T 5'!AW11</f>
        <v>20328.097327803811</v>
      </c>
      <c r="AX47" s="229">
        <f>'T 5'!AX11</f>
        <v>18783.962666650525</v>
      </c>
      <c r="AY47" s="229">
        <f>'T 5'!AY11</f>
        <v>0</v>
      </c>
      <c r="AZ47" s="229">
        <f>'T 5'!AZ11</f>
        <v>0</v>
      </c>
      <c r="BA47" s="229">
        <f>'T 5'!BA11</f>
        <v>39112.059994454336</v>
      </c>
    </row>
    <row r="48" spans="1:55" ht="39" customHeight="1">
      <c r="A48" s="216" t="s">
        <v>81</v>
      </c>
      <c r="B48" s="533"/>
      <c r="C48" s="222" t="s">
        <v>76</v>
      </c>
      <c r="D48" s="235" t="e">
        <f>D47/B47*100-100</f>
        <v>#DIV/0!</v>
      </c>
      <c r="E48" s="235">
        <f>E47/D47*100-100</f>
        <v>-4.2661996069343076</v>
      </c>
      <c r="F48" s="235">
        <f>F47/E47*100-100</f>
        <v>2.6322227421202911</v>
      </c>
      <c r="G48" s="235">
        <f>G47/F47*100-100</f>
        <v>1.2229845432327124</v>
      </c>
      <c r="H48" s="236"/>
      <c r="I48" s="235">
        <f>I47/G47*100-100</f>
        <v>8.3010081065402233</v>
      </c>
      <c r="J48" s="235">
        <f>J47/I47*100-100</f>
        <v>-3.0015721048228983</v>
      </c>
      <c r="K48" s="235">
        <f>K47/J47*100-100</f>
        <v>2.3347671755786621</v>
      </c>
      <c r="L48" s="235">
        <f>L47/K47*100-100</f>
        <v>1.9818013441569349</v>
      </c>
      <c r="M48" s="236"/>
      <c r="N48" s="235">
        <f>N47/L47*100-100</f>
        <v>17.740523668367288</v>
      </c>
      <c r="O48" s="235">
        <f>O47/N47*100-100</f>
        <v>-2.3366461678735391</v>
      </c>
      <c r="P48" s="235">
        <f>P47/O47*100-100</f>
        <v>3.0061941950371533</v>
      </c>
      <c r="Q48" s="235">
        <f>Q47/P47*100-100</f>
        <v>5.1963661153056222</v>
      </c>
      <c r="R48" s="236"/>
      <c r="S48" s="235">
        <f>S47/Q47*100-100</f>
        <v>19.931569633028474</v>
      </c>
      <c r="T48" s="235">
        <f>T47/S47*100-100</f>
        <v>-7.3458942757003882</v>
      </c>
      <c r="U48" s="235">
        <f>U47/T47*100-100</f>
        <v>5.7671709866610144</v>
      </c>
      <c r="V48" s="235">
        <f>V47/U47*100-100</f>
        <v>2.565778084875376</v>
      </c>
      <c r="W48" s="236"/>
      <c r="X48" s="235">
        <f>X47/V47*100-100</f>
        <v>14.085725200128763</v>
      </c>
      <c r="Y48" s="235">
        <f>Y47/X47*100-100</f>
        <v>-4.8541903384880243</v>
      </c>
      <c r="Z48" s="235">
        <f>Z47/Y47*100-100</f>
        <v>10.280440507081437</v>
      </c>
      <c r="AA48" s="235">
        <f>AA47/Z47*100-100</f>
        <v>5.4861846310265463</v>
      </c>
      <c r="AB48" s="236"/>
      <c r="AC48" s="235">
        <f>AC47/AA47*100-100</f>
        <v>16.579617999333209</v>
      </c>
      <c r="AD48" s="235">
        <f>AD47/AC47*100-100</f>
        <v>-2.2844728850850373</v>
      </c>
      <c r="AE48" s="235">
        <f>AE47/AD47*100-100</f>
        <v>8.4792892068353183</v>
      </c>
      <c r="AF48" s="235">
        <f>AF47/AE47*100-100</f>
        <v>-0.72317344904055858</v>
      </c>
      <c r="AG48" s="235"/>
      <c r="AH48" s="235">
        <f>AH47/AF47*100-100</f>
        <v>5.0823996838817607</v>
      </c>
      <c r="AI48" s="235">
        <f>AI47/AH47*100-100</f>
        <v>-10.289522582865061</v>
      </c>
      <c r="AJ48" s="235">
        <f>AJ47/AI47*100-100</f>
        <v>3.6672791528346238</v>
      </c>
      <c r="AK48" s="235">
        <f>AK47/AJ47*100-100</f>
        <v>0.93641436040937265</v>
      </c>
      <c r="AL48" s="235"/>
      <c r="AM48" s="235">
        <f>AM47/AK47*100-100</f>
        <v>3.3852000985321808</v>
      </c>
      <c r="AN48" s="235">
        <f>AN47/AM47*100-100</f>
        <v>-4.5646467842287848</v>
      </c>
      <c r="AO48" s="235">
        <f>AO47/AN47*100-100</f>
        <v>2.4905420065000072</v>
      </c>
      <c r="AP48" s="235">
        <f>AP47/AO47*100-100</f>
        <v>1.4695412772486947</v>
      </c>
      <c r="AQ48" s="235"/>
      <c r="AR48" s="235">
        <f>AR47/AP47*100-100</f>
        <v>0.3932168264496454</v>
      </c>
      <c r="AS48" s="235">
        <f>AS47/AR47*100-100</f>
        <v>-6.4222858311723883</v>
      </c>
      <c r="AT48" s="235">
        <f>AT47/AS47*100-100</f>
        <v>2.4860257911048791</v>
      </c>
      <c r="AU48" s="235">
        <f>AU47/AT47*100-100</f>
        <v>2.0072939170019168</v>
      </c>
      <c r="AV48" s="235"/>
      <c r="AW48" s="237">
        <f>AW47/AU47*100-100</f>
        <v>-0.90499033526019446</v>
      </c>
      <c r="AX48" s="237">
        <f>AX47/AV47*100-100</f>
        <v>-76.871322331692724</v>
      </c>
      <c r="AY48" s="237">
        <f>AY47/AW47*100-100</f>
        <v>-100</v>
      </c>
      <c r="AZ48" s="237">
        <f>AZ47/AX47*100-100</f>
        <v>-100</v>
      </c>
      <c r="BA48" s="237" t="e">
        <f>BA47/AY47*100-100</f>
        <v>#DIV/0!</v>
      </c>
    </row>
    <row r="49" spans="1:60" ht="39" customHeight="1">
      <c r="A49" s="217" t="s">
        <v>79</v>
      </c>
      <c r="B49" s="530"/>
      <c r="C49" s="223" t="s">
        <v>77</v>
      </c>
      <c r="D49" s="242" t="e">
        <f>D47/#REF!*100-100</f>
        <v>#REF!</v>
      </c>
      <c r="E49" s="242" t="e">
        <f>E47/#REF!*100-100</f>
        <v>#REF!</v>
      </c>
      <c r="F49" s="242" t="e">
        <f>F47/#REF!*100-100</f>
        <v>#REF!</v>
      </c>
      <c r="G49" s="242" t="e">
        <f>G47/#REF!*100-100</f>
        <v>#REF!</v>
      </c>
      <c r="H49" s="243"/>
      <c r="I49" s="242">
        <f t="shared" ref="I49:BA49" si="17">I47/D47*100-100</f>
        <v>7.7111522503584808</v>
      </c>
      <c r="J49" s="242">
        <f t="shared" si="17"/>
        <v>9.1339985685933982</v>
      </c>
      <c r="K49" s="242">
        <f t="shared" si="17"/>
        <v>8.8176991208581228</v>
      </c>
      <c r="L49" s="242">
        <f t="shared" si="17"/>
        <v>9.6334496018722433</v>
      </c>
      <c r="M49" s="242">
        <f t="shared" si="17"/>
        <v>8.8196221825916439</v>
      </c>
      <c r="N49" s="242">
        <f t="shared" si="17"/>
        <v>19.189100760683203</v>
      </c>
      <c r="O49" s="242">
        <f t="shared" si="17"/>
        <v>20.006144152181207</v>
      </c>
      <c r="P49" s="242">
        <f t="shared" si="17"/>
        <v>20.793514563124347</v>
      </c>
      <c r="Q49" s="242">
        <f t="shared" si="17"/>
        <v>24.601042684612096</v>
      </c>
      <c r="R49" s="242">
        <f t="shared" si="17"/>
        <v>21.167414529229831</v>
      </c>
      <c r="S49" s="242">
        <f t="shared" si="17"/>
        <v>26.919756779477666</v>
      </c>
      <c r="T49" s="242">
        <f t="shared" si="17"/>
        <v>20.4099193988541</v>
      </c>
      <c r="U49" s="242">
        <f t="shared" si="17"/>
        <v>23.63738543174199</v>
      </c>
      <c r="V49" s="242">
        <f t="shared" si="17"/>
        <v>20.545652910545016</v>
      </c>
      <c r="W49" s="242">
        <f t="shared" si="17"/>
        <v>22.859943201032465</v>
      </c>
      <c r="X49" s="242">
        <f t="shared" si="17"/>
        <v>14.669876114380244</v>
      </c>
      <c r="Y49" s="242">
        <f t="shared" si="17"/>
        <v>17.753639964457733</v>
      </c>
      <c r="Z49" s="242">
        <f t="shared" si="17"/>
        <v>22.778393006563519</v>
      </c>
      <c r="AA49" s="242">
        <f t="shared" si="17"/>
        <v>26.274323416856603</v>
      </c>
      <c r="AB49" s="242">
        <f t="shared" si="17"/>
        <v>20.413571089314544</v>
      </c>
      <c r="AC49" s="242">
        <f t="shared" si="17"/>
        <v>29.034656713080039</v>
      </c>
      <c r="AD49" s="242">
        <f t="shared" si="17"/>
        <v>32.519651066789322</v>
      </c>
      <c r="AE49" s="242">
        <f t="shared" si="17"/>
        <v>30.355278665576577</v>
      </c>
      <c r="AF49" s="242">
        <f t="shared" si="17"/>
        <v>22.682021682278503</v>
      </c>
      <c r="AG49" s="242">
        <f t="shared" si="17"/>
        <v>28.467456112864397</v>
      </c>
      <c r="AH49" s="242">
        <f t="shared" si="17"/>
        <v>10.582977176315438</v>
      </c>
      <c r="AI49" s="242">
        <f t="shared" si="17"/>
        <v>1.5238004603791637</v>
      </c>
      <c r="AJ49" s="242">
        <f t="shared" si="17"/>
        <v>-2.9796725261024193</v>
      </c>
      <c r="AK49" s="242">
        <f t="shared" si="17"/>
        <v>-1.3578060912212635</v>
      </c>
      <c r="AL49" s="242">
        <f t="shared" si="17"/>
        <v>1.8301940231758351</v>
      </c>
      <c r="AM49" s="242">
        <f t="shared" si="17"/>
        <v>-2.9509890705173802</v>
      </c>
      <c r="AN49" s="242">
        <f t="shared" si="17"/>
        <v>3.2421953818224409</v>
      </c>
      <c r="AO49" s="242">
        <f t="shared" si="17"/>
        <v>2.0702834018058809</v>
      </c>
      <c r="AP49" s="242">
        <f t="shared" si="17"/>
        <v>2.6093991989712322</v>
      </c>
      <c r="AQ49" s="242">
        <f t="shared" si="17"/>
        <v>1.1504656231337265</v>
      </c>
      <c r="AR49" s="242">
        <f t="shared" si="17"/>
        <v>-0.360132278156712</v>
      </c>
      <c r="AS49" s="242">
        <f t="shared" si="17"/>
        <v>-2.2996117548440225</v>
      </c>
      <c r="AT49" s="242">
        <f t="shared" si="17"/>
        <v>-2.3039168935315928</v>
      </c>
      <c r="AU49" s="242">
        <f t="shared" si="17"/>
        <v>-1.7861622459521129</v>
      </c>
      <c r="AV49" s="242">
        <f t="shared" si="17"/>
        <v>-1.6767116853174002</v>
      </c>
      <c r="AW49" s="244">
        <f t="shared" si="17"/>
        <v>-3.056187368981341</v>
      </c>
      <c r="AX49" s="244">
        <f t="shared" si="17"/>
        <v>-4.272184525172122</v>
      </c>
      <c r="AY49" s="244">
        <f t="shared" si="17"/>
        <v>-100</v>
      </c>
      <c r="AZ49" s="244">
        <f t="shared" si="17"/>
        <v>-100</v>
      </c>
      <c r="BA49" s="244">
        <f t="shared" si="17"/>
        <v>-51.841352934474465</v>
      </c>
    </row>
    <row r="50" spans="1:60" ht="39" customHeight="1">
      <c r="A50" s="376" t="s">
        <v>196</v>
      </c>
      <c r="B50" s="531"/>
      <c r="C50" s="248" t="s">
        <v>201</v>
      </c>
      <c r="D50" s="233">
        <f t="shared" ref="D50:AI50" si="18">D44/D51*100</f>
        <v>5.0456312631954177</v>
      </c>
      <c r="E50" s="233">
        <f t="shared" si="18"/>
        <v>4.6883495465551226</v>
      </c>
      <c r="F50" s="233">
        <f t="shared" si="18"/>
        <v>4.4477611153611027</v>
      </c>
      <c r="G50" s="233">
        <f t="shared" si="18"/>
        <v>4.5458650389858075</v>
      </c>
      <c r="H50" s="233">
        <f t="shared" si="18"/>
        <v>4.6692228261001798</v>
      </c>
      <c r="I50" s="233">
        <f t="shared" si="18"/>
        <v>4.5192042217113499</v>
      </c>
      <c r="J50" s="233">
        <f t="shared" si="18"/>
        <v>4.6298922719855504</v>
      </c>
      <c r="K50" s="233">
        <f t="shared" si="18"/>
        <v>4.5237631926119972</v>
      </c>
      <c r="L50" s="233">
        <f t="shared" si="18"/>
        <v>4.5312885987976221</v>
      </c>
      <c r="M50" s="233">
        <f t="shared" si="18"/>
        <v>4.5505503773009677</v>
      </c>
      <c r="N50" s="233">
        <f t="shared" si="18"/>
        <v>5.2727104235407118</v>
      </c>
      <c r="O50" s="233">
        <f t="shared" si="18"/>
        <v>5.4601227129667569</v>
      </c>
      <c r="P50" s="233">
        <f t="shared" si="18"/>
        <v>5.4162067925744397</v>
      </c>
      <c r="Q50" s="233">
        <f t="shared" si="18"/>
        <v>5.5861472846715055</v>
      </c>
      <c r="R50" s="233">
        <f t="shared" si="18"/>
        <v>5.4335370831081589</v>
      </c>
      <c r="S50" s="233">
        <f t="shared" si="18"/>
        <v>6.2905153953796216</v>
      </c>
      <c r="T50" s="233">
        <f t="shared" si="18"/>
        <v>6.4169865047333543</v>
      </c>
      <c r="U50" s="233">
        <f t="shared" si="18"/>
        <v>6.6188278924361521</v>
      </c>
      <c r="V50" s="233">
        <f t="shared" si="18"/>
        <v>7.4015800691625762</v>
      </c>
      <c r="W50" s="233">
        <f t="shared" si="18"/>
        <v>6.6649098201551089</v>
      </c>
      <c r="X50" s="233">
        <f t="shared" si="18"/>
        <v>9.7427575482433539</v>
      </c>
      <c r="Y50" s="233">
        <f t="shared" si="18"/>
        <v>9.7628288861256234</v>
      </c>
      <c r="Z50" s="233">
        <f t="shared" si="18"/>
        <v>10.462832491888548</v>
      </c>
      <c r="AA50" s="233">
        <f t="shared" si="18"/>
        <v>11.333803799248079</v>
      </c>
      <c r="AB50" s="233">
        <f t="shared" si="18"/>
        <v>10.309096648462292</v>
      </c>
      <c r="AC50" s="233">
        <f t="shared" si="18"/>
        <v>14.103309197221742</v>
      </c>
      <c r="AD50" s="233">
        <f t="shared" si="18"/>
        <v>13.793361324977734</v>
      </c>
      <c r="AE50" s="233">
        <f t="shared" si="18"/>
        <v>14.10814136569882</v>
      </c>
      <c r="AF50" s="233">
        <f t="shared" si="18"/>
        <v>13.825850532875631</v>
      </c>
      <c r="AG50" s="233">
        <f t="shared" si="18"/>
        <v>13.955811473959741</v>
      </c>
      <c r="AH50" s="233">
        <f t="shared" si="18"/>
        <v>14.585211277097823</v>
      </c>
      <c r="AI50" s="233">
        <f t="shared" si="18"/>
        <v>13.767930752474861</v>
      </c>
      <c r="AJ50" s="233">
        <f t="shared" ref="AJ50:BA50" si="19">AJ44/AJ51*100</f>
        <v>12.871076034249773</v>
      </c>
      <c r="AK50" s="233">
        <f t="shared" si="19"/>
        <v>12.74007505189611</v>
      </c>
      <c r="AL50" s="233">
        <f t="shared" si="19"/>
        <v>13.478830581386328</v>
      </c>
      <c r="AM50" s="233">
        <f t="shared" si="19"/>
        <v>13.456775827419248</v>
      </c>
      <c r="AN50" s="233">
        <f t="shared" si="19"/>
        <v>12.649505827984003</v>
      </c>
      <c r="AO50" s="233">
        <f t="shared" si="19"/>
        <v>11.427992897313086</v>
      </c>
      <c r="AP50" s="233">
        <f t="shared" si="19"/>
        <v>12.064525511227057</v>
      </c>
      <c r="AQ50" s="233">
        <f t="shared" si="19"/>
        <v>12.377512141302125</v>
      </c>
      <c r="AR50" s="233">
        <f t="shared" si="19"/>
        <v>12.557525151759039</v>
      </c>
      <c r="AS50" s="233">
        <f t="shared" si="19"/>
        <v>12.330609403278057</v>
      </c>
      <c r="AT50" s="233">
        <f t="shared" si="19"/>
        <v>11.772143470221428</v>
      </c>
      <c r="AU50" s="233">
        <f t="shared" si="19"/>
        <v>12.188912257458442</v>
      </c>
      <c r="AV50" s="233">
        <f t="shared" si="19"/>
        <v>12.213732508940067</v>
      </c>
      <c r="AW50" s="234">
        <f t="shared" si="19"/>
        <v>13.106884608650777</v>
      </c>
      <c r="AX50" s="234">
        <f t="shared" si="19"/>
        <v>15.875851043083589</v>
      </c>
      <c r="AY50" s="234" t="e">
        <f t="shared" si="19"/>
        <v>#DIV/0!</v>
      </c>
      <c r="AZ50" s="234" t="e">
        <f t="shared" si="19"/>
        <v>#DIV/0!</v>
      </c>
      <c r="BA50" s="234">
        <f t="shared" si="19"/>
        <v>14.308116079950505</v>
      </c>
    </row>
    <row r="51" spans="1:60" ht="39" customHeight="1">
      <c r="A51" s="249" t="s">
        <v>197</v>
      </c>
      <c r="B51" s="530"/>
      <c r="C51" s="515" t="s">
        <v>198</v>
      </c>
      <c r="D51" s="247">
        <f>'T 4'!D26</f>
        <v>138401.27104889471</v>
      </c>
      <c r="E51" s="247">
        <f>'T 4'!E26</f>
        <v>153089.76220061528</v>
      </c>
      <c r="F51" s="247">
        <f>'T 4'!F26</f>
        <v>159487.56072784608</v>
      </c>
      <c r="G51" s="247">
        <f>'T 4'!G26</f>
        <v>159723.38377773904</v>
      </c>
      <c r="H51" s="247">
        <f>'T 4'!H26</f>
        <v>610701.97775509523</v>
      </c>
      <c r="I51" s="247">
        <f>'T 4'!I26</f>
        <v>170083.09291084963</v>
      </c>
      <c r="J51" s="247">
        <f>'T 4'!J26</f>
        <v>166591.68547393812</v>
      </c>
      <c r="K51" s="247">
        <f>'T 4'!K26</f>
        <v>168996.87331157684</v>
      </c>
      <c r="L51" s="247">
        <f>'T 4'!L26</f>
        <v>174402.29690178193</v>
      </c>
      <c r="M51" s="247">
        <f>'T 4'!M26</f>
        <v>680073.94859814667</v>
      </c>
      <c r="N51" s="247">
        <f>'T 4'!N26</f>
        <v>184386.90579026676</v>
      </c>
      <c r="O51" s="247">
        <f>'T 4'!O26</f>
        <v>174597.25778433293</v>
      </c>
      <c r="P51" s="247">
        <f>'T 4'!P26</f>
        <v>180040.86592597596</v>
      </c>
      <c r="Q51" s="247">
        <f>'T 4'!Q26</f>
        <v>184343.59094406437</v>
      </c>
      <c r="R51" s="247">
        <f>'T 4'!R26</f>
        <v>723368.62044464005</v>
      </c>
      <c r="S51" s="247">
        <f>'T 4'!S26</f>
        <v>196893.09675546945</v>
      </c>
      <c r="T51" s="247">
        <f>'T 4'!T26</f>
        <v>189356.65249320504</v>
      </c>
      <c r="U51" s="247">
        <f>'T 4'!U26</f>
        <v>188804.03614276333</v>
      </c>
      <c r="V51" s="247">
        <f>'T 4'!V26</f>
        <v>175603.7533837934</v>
      </c>
      <c r="W51" s="247">
        <f>'T 4'!W26</f>
        <v>750657.53877523099</v>
      </c>
      <c r="X51" s="247">
        <f>'T 4'!X26</f>
        <v>152296.29422428473</v>
      </c>
      <c r="Y51" s="247">
        <f>'T 4'!Y26</f>
        <v>148854.91308048408</v>
      </c>
      <c r="Z51" s="247">
        <f>'T 4'!Z26</f>
        <v>145953.81150872746</v>
      </c>
      <c r="AA51" s="247">
        <f>'T 4'!AA26</f>
        <v>141628.41948950518</v>
      </c>
      <c r="AB51" s="247">
        <f>'T 4'!AB26</f>
        <v>588733.43830300157</v>
      </c>
      <c r="AC51" s="247">
        <f>'T 4'!AC26</f>
        <v>130891.64836056286</v>
      </c>
      <c r="AD51" s="247">
        <f>'T 4'!AD26</f>
        <v>134312.35068980689</v>
      </c>
      <c r="AE51" s="247">
        <f>'T 4'!AE26</f>
        <v>141077.11388658331</v>
      </c>
      <c r="AF51" s="247">
        <f>'T 4'!AF26</f>
        <v>146024.02902293956</v>
      </c>
      <c r="AG51" s="247">
        <f>'T 4'!AG26</f>
        <v>552305.1419598927</v>
      </c>
      <c r="AH51" s="247">
        <f>'T 4'!AH26</f>
        <v>145986.57460502803</v>
      </c>
      <c r="AI51" s="247">
        <f>'T 4'!AI26</f>
        <v>140973.57775178686</v>
      </c>
      <c r="AJ51" s="247">
        <f>'T 4'!AJ26</f>
        <v>144588.41476045357</v>
      </c>
      <c r="AK51" s="247">
        <f>'T 4'!AK26</f>
        <v>154852.23774644724</v>
      </c>
      <c r="AL51" s="247">
        <f>'T 4'!AL26</f>
        <v>586400.80486371566</v>
      </c>
      <c r="AM51" s="247">
        <f>'T 4'!AM26</f>
        <v>160151.74519108131</v>
      </c>
      <c r="AN51" s="247">
        <f>'T 4'!AN26</f>
        <v>162958.72724563457</v>
      </c>
      <c r="AO51" s="247">
        <f>'T 4'!AO26</f>
        <v>171916.89171677417</v>
      </c>
      <c r="AP51" s="247">
        <f>'T 4'!AP26</f>
        <v>172311.86772659028</v>
      </c>
      <c r="AQ51" s="247">
        <f>'T 4'!AQ26</f>
        <v>667339.2318800803</v>
      </c>
      <c r="AR51" s="247">
        <f>'T 4'!AR26</f>
        <v>162706.3261603885</v>
      </c>
      <c r="AS51" s="247">
        <f>'T 4'!AS26</f>
        <v>158139.21337057746</v>
      </c>
      <c r="AT51" s="247">
        <f>'T 4'!AT26</f>
        <v>159554.54842693618</v>
      </c>
      <c r="AU51" s="247">
        <f>'T 4'!AU26</f>
        <v>159648.59766821144</v>
      </c>
      <c r="AV51" s="247">
        <f>'T 4'!AV26</f>
        <v>640048.68562611355</v>
      </c>
      <c r="AW51" s="247">
        <f>'T 4'!AW26</f>
        <v>152164.11391383252</v>
      </c>
      <c r="AX51" s="247">
        <f>'T 4'!AX26</f>
        <v>116591.34147933044</v>
      </c>
      <c r="AY51" s="247">
        <f>'T 4'!AY26</f>
        <v>0</v>
      </c>
      <c r="AZ51" s="247">
        <f>'T 4'!AZ26</f>
        <v>0</v>
      </c>
      <c r="BA51" s="247">
        <f>'T 4'!BA26</f>
        <v>268755.45539316308</v>
      </c>
    </row>
    <row r="52" spans="1:60" s="537" customFormat="1">
      <c r="B52" s="538"/>
    </row>
    <row r="53" spans="1:60" s="71" customFormat="1" ht="72.75" customHeight="1" thickBot="1">
      <c r="A53" s="374" t="s">
        <v>167</v>
      </c>
      <c r="B53" s="358">
        <v>6</v>
      </c>
      <c r="C53" s="375" t="s">
        <v>168</v>
      </c>
      <c r="D53" s="372" t="s">
        <v>132</v>
      </c>
      <c r="E53" s="372" t="s">
        <v>133</v>
      </c>
      <c r="F53" s="372" t="s">
        <v>134</v>
      </c>
      <c r="G53" s="372" t="s">
        <v>135</v>
      </c>
      <c r="H53" s="372">
        <v>2011</v>
      </c>
      <c r="I53" s="372" t="s">
        <v>136</v>
      </c>
      <c r="J53" s="372" t="s">
        <v>137</v>
      </c>
      <c r="K53" s="372" t="s">
        <v>138</v>
      </c>
      <c r="L53" s="372" t="s">
        <v>139</v>
      </c>
      <c r="M53" s="372">
        <v>2012</v>
      </c>
      <c r="N53" s="372" t="s">
        <v>140</v>
      </c>
      <c r="O53" s="372" t="s">
        <v>141</v>
      </c>
      <c r="P53" s="372" t="s">
        <v>142</v>
      </c>
      <c r="Q53" s="372" t="s">
        <v>143</v>
      </c>
      <c r="R53" s="372">
        <v>2013</v>
      </c>
      <c r="S53" s="372" t="s">
        <v>144</v>
      </c>
      <c r="T53" s="372" t="s">
        <v>145</v>
      </c>
      <c r="U53" s="372" t="s">
        <v>146</v>
      </c>
      <c r="V53" s="372" t="s">
        <v>147</v>
      </c>
      <c r="W53" s="372">
        <v>2014</v>
      </c>
      <c r="X53" s="372" t="s">
        <v>148</v>
      </c>
      <c r="Y53" s="372" t="s">
        <v>149</v>
      </c>
      <c r="Z53" s="372" t="s">
        <v>150</v>
      </c>
      <c r="AA53" s="372" t="s">
        <v>151</v>
      </c>
      <c r="AB53" s="372">
        <v>2015</v>
      </c>
      <c r="AC53" s="372" t="s">
        <v>152</v>
      </c>
      <c r="AD53" s="372" t="s">
        <v>153</v>
      </c>
      <c r="AE53" s="372" t="s">
        <v>68</v>
      </c>
      <c r="AF53" s="372" t="s">
        <v>69</v>
      </c>
      <c r="AG53" s="372">
        <v>2016</v>
      </c>
      <c r="AH53" s="372" t="s">
        <v>70</v>
      </c>
      <c r="AI53" s="372" t="s">
        <v>71</v>
      </c>
      <c r="AJ53" s="372" t="s">
        <v>72</v>
      </c>
      <c r="AK53" s="372" t="s">
        <v>73</v>
      </c>
      <c r="AL53" s="372">
        <v>2017</v>
      </c>
      <c r="AM53" s="372" t="s">
        <v>83</v>
      </c>
      <c r="AN53" s="372" t="s">
        <v>84</v>
      </c>
      <c r="AO53" s="372" t="s">
        <v>82</v>
      </c>
      <c r="AP53" s="372" t="s">
        <v>154</v>
      </c>
      <c r="AQ53" s="372">
        <v>2018</v>
      </c>
      <c r="AR53" s="372" t="s">
        <v>85</v>
      </c>
      <c r="AS53" s="372" t="s">
        <v>155</v>
      </c>
      <c r="AT53" s="372" t="s">
        <v>156</v>
      </c>
      <c r="AU53" s="372" t="s">
        <v>157</v>
      </c>
      <c r="AV53" s="372">
        <v>2019</v>
      </c>
      <c r="AW53" s="373" t="s">
        <v>443</v>
      </c>
      <c r="AX53" s="373" t="s">
        <v>444</v>
      </c>
      <c r="AY53" s="373" t="s">
        <v>445</v>
      </c>
      <c r="AZ53" s="373" t="s">
        <v>446</v>
      </c>
      <c r="BA53" s="231">
        <v>2020</v>
      </c>
      <c r="BC53" s="154"/>
      <c r="BD53" s="154"/>
      <c r="BE53" s="154"/>
      <c r="BF53" s="154"/>
      <c r="BG53" s="154"/>
      <c r="BH53" s="154"/>
    </row>
    <row r="54" spans="1:60" s="1" customFormat="1" ht="39" customHeight="1">
      <c r="A54" s="218" t="s">
        <v>75</v>
      </c>
      <c r="B54" s="528"/>
      <c r="C54" s="221" t="s">
        <v>74</v>
      </c>
      <c r="D54" s="219">
        <f>'T 4'!D12</f>
        <v>6964.3938390403018</v>
      </c>
      <c r="E54" s="219">
        <f>'T 4'!E12</f>
        <v>7551.4289576275251</v>
      </c>
      <c r="F54" s="219">
        <f>'T 4'!F12</f>
        <v>8957.6325600577529</v>
      </c>
      <c r="G54" s="219">
        <f>'T 4'!G12</f>
        <v>8710.3818536092695</v>
      </c>
      <c r="H54" s="219">
        <f>'T 4'!H12</f>
        <v>32183.837210334852</v>
      </c>
      <c r="I54" s="219">
        <f>'T 4'!I12</f>
        <v>7585.8466121170841</v>
      </c>
      <c r="J54" s="219">
        <f>'T 4'!J12</f>
        <v>8332.088373752973</v>
      </c>
      <c r="K54" s="219">
        <f>'T 4'!K12</f>
        <v>10030.574466434307</v>
      </c>
      <c r="L54" s="219">
        <f>'T 4'!L12</f>
        <v>9808.4433269738856</v>
      </c>
      <c r="M54" s="219">
        <f>'T 4'!M12</f>
        <v>35756.952779278246</v>
      </c>
      <c r="N54" s="219">
        <f>'T 4'!N12</f>
        <v>8976.9130984764852</v>
      </c>
      <c r="O54" s="219">
        <f>'T 4'!O12</f>
        <v>9662.4176878685212</v>
      </c>
      <c r="P54" s="219">
        <f>'T 4'!P12</f>
        <v>11606.605554290332</v>
      </c>
      <c r="Q54" s="219">
        <f>'T 4'!Q12</f>
        <v>12323.709796156458</v>
      </c>
      <c r="R54" s="219">
        <f>'T 4'!R12</f>
        <v>42569.646136791795</v>
      </c>
      <c r="S54" s="219">
        <f>'T 4'!S12</f>
        <v>10850.567751597411</v>
      </c>
      <c r="T54" s="219">
        <f>'T 4'!T12</f>
        <v>10514.13501502006</v>
      </c>
      <c r="U54" s="219">
        <f>'T 4'!U12</f>
        <v>12875.38464499825</v>
      </c>
      <c r="V54" s="219">
        <f>'T 4'!V12</f>
        <v>13505.445299811436</v>
      </c>
      <c r="W54" s="219">
        <f>'T 4'!W12</f>
        <v>47745.532711427157</v>
      </c>
      <c r="X54" s="219">
        <f>'T 4'!X12</f>
        <v>12035.339480075891</v>
      </c>
      <c r="Y54" s="219">
        <f>'T 4'!Y12</f>
        <v>12022.925562206054</v>
      </c>
      <c r="Z54" s="219">
        <f>'T 4'!Z12</f>
        <v>13646.762399888084</v>
      </c>
      <c r="AA54" s="219">
        <f>'T 4'!AA12</f>
        <v>13759.905336388552</v>
      </c>
      <c r="AB54" s="219">
        <f>'T 4'!AB12</f>
        <v>51464.932778558577</v>
      </c>
      <c r="AC54" s="219">
        <f>'T 4'!AC12</f>
        <v>11447.71391860171</v>
      </c>
      <c r="AD54" s="219">
        <f>'T 4'!AD12</f>
        <v>10858.101062014095</v>
      </c>
      <c r="AE54" s="219">
        <f>'T 4'!AE12</f>
        <v>12192.123763084668</v>
      </c>
      <c r="AF54" s="219">
        <f>'T 4'!AF12</f>
        <v>12482.590944831481</v>
      </c>
      <c r="AG54" s="219">
        <f>'T 4'!AG12</f>
        <v>46980.529688531955</v>
      </c>
      <c r="AH54" s="219">
        <f>'T 4'!AH12</f>
        <v>10986.714168069346</v>
      </c>
      <c r="AI54" s="219">
        <f>'T 4'!AI12</f>
        <v>10971.364810998521</v>
      </c>
      <c r="AJ54" s="219">
        <f>'T 4'!AJ12</f>
        <v>12253.456029850124</v>
      </c>
      <c r="AK54" s="219">
        <f>'T 4'!AK12</f>
        <v>13222.481831601805</v>
      </c>
      <c r="AL54" s="219">
        <f>'T 4'!AL12</f>
        <v>47434.016840519798</v>
      </c>
      <c r="AM54" s="219">
        <f>'T 4'!AM12</f>
        <v>11502.226969877214</v>
      </c>
      <c r="AN54" s="219">
        <f>'T 4'!AN12</f>
        <v>11348.298638585591</v>
      </c>
      <c r="AO54" s="219">
        <f>'T 4'!AO12</f>
        <v>13143.202885417584</v>
      </c>
      <c r="AP54" s="219">
        <f>'T 4'!AP12</f>
        <v>13799.866420769358</v>
      </c>
      <c r="AQ54" s="219">
        <f>'T 4'!AQ12</f>
        <v>49793.594914649751</v>
      </c>
      <c r="AR54" s="219">
        <f>'T 4'!AR12</f>
        <v>11499.672366734128</v>
      </c>
      <c r="AS54" s="219">
        <f>'T 4'!AS12</f>
        <v>11447.443956362815</v>
      </c>
      <c r="AT54" s="219">
        <f>'T 4'!AT12</f>
        <v>13220.91783149468</v>
      </c>
      <c r="AU54" s="219">
        <f>'T 4'!AU12</f>
        <v>13914.745280841353</v>
      </c>
      <c r="AV54" s="219">
        <f>'T 4'!AV12</f>
        <v>50082.779435432974</v>
      </c>
      <c r="AW54" s="219">
        <f>'T 4'!AW12</f>
        <v>11074.79773741497</v>
      </c>
      <c r="AX54" s="219">
        <f>'T 4'!AX12</f>
        <v>7458.569859508335</v>
      </c>
      <c r="AY54" s="219">
        <f>'T 4'!AY12</f>
        <v>0</v>
      </c>
      <c r="AZ54" s="219">
        <f>'T 4'!AZ12</f>
        <v>0</v>
      </c>
      <c r="BA54" s="219">
        <f>'T 4'!BA12</f>
        <v>18533.367596923305</v>
      </c>
      <c r="BC54" s="32"/>
      <c r="BD54" s="32"/>
      <c r="BE54" s="32"/>
      <c r="BF54" s="32"/>
      <c r="BG54" s="32"/>
      <c r="BH54" s="32"/>
    </row>
    <row r="55" spans="1:60" ht="39" customHeight="1">
      <c r="A55" s="216" t="s">
        <v>81</v>
      </c>
      <c r="B55" s="533"/>
      <c r="C55" s="222" t="s">
        <v>76</v>
      </c>
      <c r="D55" s="235" t="e">
        <f>D54/B54*100-100</f>
        <v>#DIV/0!</v>
      </c>
      <c r="E55" s="235">
        <f>E54/D54*100-100</f>
        <v>8.4290913488619879</v>
      </c>
      <c r="F55" s="235">
        <f>F54/E54*100-100</f>
        <v>18.621688826322782</v>
      </c>
      <c r="G55" s="235">
        <f>G54/F54*100-100</f>
        <v>-2.760223806801136</v>
      </c>
      <c r="H55" s="236"/>
      <c r="I55" s="235">
        <f>I54/G54*100-100</f>
        <v>-12.910286373107951</v>
      </c>
      <c r="J55" s="235">
        <f>J54/I54*100-100</f>
        <v>9.8372904145451088</v>
      </c>
      <c r="K55" s="235">
        <f>K54/J54*100-100</f>
        <v>20.384878514152092</v>
      </c>
      <c r="L55" s="235">
        <f>L54/K54*100-100</f>
        <v>-2.2145405550175354</v>
      </c>
      <c r="M55" s="236"/>
      <c r="N55" s="235">
        <f>N54/L54*100-100</f>
        <v>-8.4776982521847799</v>
      </c>
      <c r="O55" s="235">
        <f>O54/N54*100-100</f>
        <v>7.6363063992273226</v>
      </c>
      <c r="P55" s="235">
        <f>P54/O54*100-100</f>
        <v>20.121132507682859</v>
      </c>
      <c r="Q55" s="235">
        <f>Q54/P54*100-100</f>
        <v>6.1784148561941237</v>
      </c>
      <c r="R55" s="236"/>
      <c r="S55" s="235">
        <f>S54/Q54*100-100</f>
        <v>-11.953722287573612</v>
      </c>
      <c r="T55" s="235">
        <f>T54/S54*100-100</f>
        <v>-3.1006003029456508</v>
      </c>
      <c r="U55" s="235">
        <f>U54/T54*100-100</f>
        <v>22.457859125881569</v>
      </c>
      <c r="V55" s="235">
        <f>V54/U54*100-100</f>
        <v>4.8935287930054017</v>
      </c>
      <c r="W55" s="236"/>
      <c r="X55" s="235">
        <f>X54/V54*100-100</f>
        <v>-10.885282099925064</v>
      </c>
      <c r="Y55" s="235">
        <f>Y54/X54*100-100</f>
        <v>-0.1031455563874033</v>
      </c>
      <c r="Z55" s="235">
        <f>Z54/Y54*100-100</f>
        <v>13.506170601160065</v>
      </c>
      <c r="AA55" s="235">
        <f>AA54/Z54*100-100</f>
        <v>0.82908262916188846</v>
      </c>
      <c r="AB55" s="236"/>
      <c r="AC55" s="235">
        <f>AC54/AA54*100-100</f>
        <v>-16.803832303062222</v>
      </c>
      <c r="AD55" s="235">
        <f>AD54/AC54*100-100</f>
        <v>-5.1504855972120112</v>
      </c>
      <c r="AE55" s="235">
        <f>AE54/AD54*100-100</f>
        <v>12.285966887317983</v>
      </c>
      <c r="AF55" s="235">
        <f>AF54/AE54*100-100</f>
        <v>2.3824166108474856</v>
      </c>
      <c r="AG55" s="235"/>
      <c r="AH55" s="235">
        <f>AH54/AF54*100-100</f>
        <v>-11.983704211516411</v>
      </c>
      <c r="AI55" s="235">
        <f>AI54/AH54*100-100</f>
        <v>-0.13970834988529646</v>
      </c>
      <c r="AJ55" s="235">
        <f>AJ54/AI54*100-100</f>
        <v>11.685795167127594</v>
      </c>
      <c r="AK55" s="235">
        <f>AK54/AJ54*100-100</f>
        <v>7.9081836127789416</v>
      </c>
      <c r="AL55" s="235"/>
      <c r="AM55" s="235">
        <f>AM54/AK54*100-100</f>
        <v>-13.01007544297147</v>
      </c>
      <c r="AN55" s="235">
        <f>AN54/AM54*100-100</f>
        <v>-1.3382480774787382</v>
      </c>
      <c r="AO55" s="235">
        <f>AO54/AN54*100-100</f>
        <v>15.816505222457764</v>
      </c>
      <c r="AP55" s="235">
        <f>AP54/AO54*100-100</f>
        <v>4.9962215532740828</v>
      </c>
      <c r="AQ55" s="235"/>
      <c r="AR55" s="235">
        <f>AR54/AP54*100-100</f>
        <v>-16.668234198074146</v>
      </c>
      <c r="AS55" s="235">
        <f>AS54/AR54*100-100</f>
        <v>-0.45417302950644967</v>
      </c>
      <c r="AT55" s="235">
        <f>AT54/AS54*100-100</f>
        <v>15.492313235096631</v>
      </c>
      <c r="AU55" s="235">
        <f>AU54/AT54*100-100</f>
        <v>5.2479522086874084</v>
      </c>
      <c r="AV55" s="235"/>
      <c r="AW55" s="237">
        <f>AW54/AU54*100-100</f>
        <v>-20.409626522855504</v>
      </c>
      <c r="AX55" s="237">
        <f>AX54/AV54*100-100</f>
        <v>-85.107516109156904</v>
      </c>
      <c r="AY55" s="237">
        <f>AY54/AW54*100-100</f>
        <v>-100</v>
      </c>
      <c r="AZ55" s="237">
        <f>AZ54/AX54*100-100</f>
        <v>-100</v>
      </c>
      <c r="BA55" s="237" t="e">
        <f>BA54/AY54*100-100</f>
        <v>#DIV/0!</v>
      </c>
      <c r="BC55" s="32"/>
      <c r="BD55" s="32"/>
      <c r="BE55" s="32"/>
      <c r="BF55" s="32"/>
      <c r="BG55" s="32"/>
      <c r="BH55" s="32"/>
    </row>
    <row r="56" spans="1:60" ht="39" customHeight="1">
      <c r="A56" s="224" t="s">
        <v>79</v>
      </c>
      <c r="B56" s="534"/>
      <c r="C56" s="225" t="s">
        <v>77</v>
      </c>
      <c r="D56" s="238" t="e">
        <f>D54/#REF!*100-100</f>
        <v>#REF!</v>
      </c>
      <c r="E56" s="238" t="e">
        <f>E54/#REF!*100-100</f>
        <v>#REF!</v>
      </c>
      <c r="F56" s="238" t="e">
        <f>F54/#REF!*100-100</f>
        <v>#REF!</v>
      </c>
      <c r="G56" s="238" t="e">
        <f>G54/#REF!*100-100</f>
        <v>#REF!</v>
      </c>
      <c r="H56" s="239"/>
      <c r="I56" s="238">
        <f t="shared" ref="I56:BA56" si="20">I54/D54*100-100</f>
        <v>8.9232858945039055</v>
      </c>
      <c r="J56" s="238">
        <f t="shared" si="20"/>
        <v>10.337903203564153</v>
      </c>
      <c r="K56" s="238">
        <f t="shared" si="20"/>
        <v>11.977962918023906</v>
      </c>
      <c r="L56" s="238">
        <f t="shared" si="20"/>
        <v>12.606352876591956</v>
      </c>
      <c r="M56" s="238">
        <f t="shared" si="20"/>
        <v>11.102204953348433</v>
      </c>
      <c r="N56" s="238">
        <f t="shared" si="20"/>
        <v>18.337656394704993</v>
      </c>
      <c r="O56" s="238">
        <f t="shared" si="20"/>
        <v>15.966337062701314</v>
      </c>
      <c r="P56" s="238">
        <f t="shared" si="20"/>
        <v>15.712271446964053</v>
      </c>
      <c r="Q56" s="238">
        <f t="shared" si="20"/>
        <v>25.643890527107587</v>
      </c>
      <c r="R56" s="238">
        <f t="shared" si="20"/>
        <v>19.052779468002143</v>
      </c>
      <c r="S56" s="238">
        <f t="shared" si="20"/>
        <v>20.871925934527695</v>
      </c>
      <c r="T56" s="238">
        <f t="shared" si="20"/>
        <v>8.8147434179014681</v>
      </c>
      <c r="U56" s="238">
        <f t="shared" si="20"/>
        <v>10.931525886471775</v>
      </c>
      <c r="V56" s="238">
        <f t="shared" si="20"/>
        <v>9.5891214837235026</v>
      </c>
      <c r="W56" s="238">
        <f t="shared" si="20"/>
        <v>12.158631899366384</v>
      </c>
      <c r="X56" s="238">
        <f t="shared" si="20"/>
        <v>10.918983739851384</v>
      </c>
      <c r="Y56" s="238">
        <f t="shared" si="20"/>
        <v>14.350115773010302</v>
      </c>
      <c r="Z56" s="238">
        <f t="shared" si="20"/>
        <v>5.9911045468415978</v>
      </c>
      <c r="AA56" s="238">
        <f t="shared" si="20"/>
        <v>1.8841291858823013</v>
      </c>
      <c r="AB56" s="238">
        <f t="shared" si="20"/>
        <v>7.7900483163762857</v>
      </c>
      <c r="AC56" s="238">
        <f t="shared" si="20"/>
        <v>-4.8825009252707332</v>
      </c>
      <c r="AD56" s="238">
        <f t="shared" si="20"/>
        <v>-9.688361573605448</v>
      </c>
      <c r="AE56" s="238">
        <f t="shared" si="20"/>
        <v>-10.6592215367899</v>
      </c>
      <c r="AF56" s="238">
        <f t="shared" si="20"/>
        <v>-9.2828719408350082</v>
      </c>
      <c r="AG56" s="238">
        <f t="shared" si="20"/>
        <v>-8.7135119933449516</v>
      </c>
      <c r="AH56" s="238">
        <f t="shared" si="20"/>
        <v>-4.0270027169640628</v>
      </c>
      <c r="AI56" s="238">
        <f t="shared" si="20"/>
        <v>1.0431266787584832</v>
      </c>
      <c r="AJ56" s="238">
        <f t="shared" si="20"/>
        <v>0.5030482626099797</v>
      </c>
      <c r="AK56" s="238">
        <f t="shared" si="20"/>
        <v>5.927382304205679</v>
      </c>
      <c r="AL56" s="238">
        <f t="shared" si="20"/>
        <v>0.96526615386063952</v>
      </c>
      <c r="AM56" s="238">
        <f t="shared" si="20"/>
        <v>4.6921472054502118</v>
      </c>
      <c r="AN56" s="238">
        <f t="shared" si="20"/>
        <v>3.4356147487612816</v>
      </c>
      <c r="AO56" s="238">
        <f t="shared" si="20"/>
        <v>7.2611910745832517</v>
      </c>
      <c r="AP56" s="238">
        <f t="shared" si="20"/>
        <v>4.3666884668171804</v>
      </c>
      <c r="AQ56" s="238">
        <f t="shared" si="20"/>
        <v>4.9744428814941131</v>
      </c>
      <c r="AR56" s="238">
        <f t="shared" si="20"/>
        <v>-2.2209639487869026E-2</v>
      </c>
      <c r="AS56" s="238">
        <f t="shared" si="20"/>
        <v>0.87365798993090493</v>
      </c>
      <c r="AT56" s="238">
        <f t="shared" si="20"/>
        <v>0.59129381745542275</v>
      </c>
      <c r="AU56" s="238">
        <f t="shared" si="20"/>
        <v>0.83246356572767866</v>
      </c>
      <c r="AV56" s="238">
        <f t="shared" si="20"/>
        <v>0.58076650476614589</v>
      </c>
      <c r="AW56" s="240">
        <f t="shared" si="20"/>
        <v>-3.6946672545925878</v>
      </c>
      <c r="AX56" s="240">
        <f t="shared" si="20"/>
        <v>-34.84510701305814</v>
      </c>
      <c r="AY56" s="240">
        <f t="shared" si="20"/>
        <v>-100</v>
      </c>
      <c r="AZ56" s="240">
        <f t="shared" si="20"/>
        <v>-100</v>
      </c>
      <c r="BA56" s="240">
        <f t="shared" si="20"/>
        <v>-62.994530643378859</v>
      </c>
      <c r="BC56" s="32"/>
      <c r="BD56" s="32"/>
      <c r="BE56" s="32"/>
      <c r="BF56" s="32"/>
      <c r="BG56" s="32"/>
      <c r="BH56" s="32"/>
    </row>
    <row r="57" spans="1:60" ht="39" customHeight="1">
      <c r="A57" s="226" t="s">
        <v>473</v>
      </c>
      <c r="B57" s="529"/>
      <c r="C57" s="227" t="s">
        <v>472</v>
      </c>
      <c r="D57" s="229">
        <f>'T 5'!D12</f>
        <v>8215.9373880891671</v>
      </c>
      <c r="E57" s="229">
        <f>'T 5'!E12</f>
        <v>9074.9788838058776</v>
      </c>
      <c r="F57" s="229">
        <f>'T 5'!F12</f>
        <v>10430.765699068748</v>
      </c>
      <c r="G57" s="229">
        <f>'T 5'!G12</f>
        <v>10299.838901812538</v>
      </c>
      <c r="H57" s="229">
        <f>'T 5'!H12</f>
        <v>38021.520872776331</v>
      </c>
      <c r="I57" s="229">
        <f>'T 5'!I12</f>
        <v>8607.858050104398</v>
      </c>
      <c r="J57" s="229">
        <f>'T 5'!J12</f>
        <v>9589.8140927783661</v>
      </c>
      <c r="K57" s="229">
        <f>'T 5'!K12</f>
        <v>11435.244927302971</v>
      </c>
      <c r="L57" s="229">
        <f>'T 5'!L12</f>
        <v>11304.346274334675</v>
      </c>
      <c r="M57" s="229">
        <f>'T 5'!M12</f>
        <v>40937.263344520412</v>
      </c>
      <c r="N57" s="229">
        <f>'T 5'!N12</f>
        <v>9939.0732837107207</v>
      </c>
      <c r="O57" s="229">
        <f>'T 5'!O12</f>
        <v>10695.480518231565</v>
      </c>
      <c r="P57" s="229">
        <f>'T 5'!P12</f>
        <v>12824.042981780218</v>
      </c>
      <c r="Q57" s="229">
        <f>'T 5'!Q12</f>
        <v>13546.618919248231</v>
      </c>
      <c r="R57" s="229">
        <f>'T 5'!R12</f>
        <v>47005.21570297073</v>
      </c>
      <c r="S57" s="229">
        <f>'T 5'!S12</f>
        <v>11937.487774605386</v>
      </c>
      <c r="T57" s="229">
        <f>'T 5'!T12</f>
        <v>11523.08304128455</v>
      </c>
      <c r="U57" s="229">
        <f>'T 5'!U12</f>
        <v>14170.728067167605</v>
      </c>
      <c r="V57" s="229">
        <f>'T 5'!V12</f>
        <v>14869.096333449526</v>
      </c>
      <c r="W57" s="229">
        <f>'T 5'!W12</f>
        <v>52500.395216507066</v>
      </c>
      <c r="X57" s="229">
        <f>'T 5'!X12</f>
        <v>13051.395937925194</v>
      </c>
      <c r="Y57" s="229">
        <f>'T 5'!Y12</f>
        <v>12807.539208248181</v>
      </c>
      <c r="Z57" s="229">
        <f>'T 5'!Z12</f>
        <v>14766.945428792238</v>
      </c>
      <c r="AA57" s="229">
        <f>'T 5'!AA12</f>
        <v>15162.514980289016</v>
      </c>
      <c r="AB57" s="229">
        <f>'T 5'!AB12</f>
        <v>55788.395555254632</v>
      </c>
      <c r="AC57" s="229">
        <f>'T 5'!AC12</f>
        <v>12063.724333578906</v>
      </c>
      <c r="AD57" s="229">
        <f>'T 5'!AD12</f>
        <v>11307.317732869145</v>
      </c>
      <c r="AE57" s="229">
        <f>'T 5'!AE12</f>
        <v>12852.135979138005</v>
      </c>
      <c r="AF57" s="229">
        <f>'T 5'!AF12</f>
        <v>13573.888062956265</v>
      </c>
      <c r="AG57" s="229">
        <f>'T 5'!AG12</f>
        <v>49797.06610854232</v>
      </c>
      <c r="AH57" s="229">
        <f>'T 5'!AH12</f>
        <v>11396.698547296597</v>
      </c>
      <c r="AI57" s="229">
        <f>'T 5'!AI12</f>
        <v>11320.315843193774</v>
      </c>
      <c r="AJ57" s="229">
        <f>'T 5'!AJ12</f>
        <v>12687.515829895494</v>
      </c>
      <c r="AK57" s="229">
        <f>'T 5'!AK12</f>
        <v>13605.050207085535</v>
      </c>
      <c r="AL57" s="229">
        <f>'T 5'!AL12</f>
        <v>49009.580427471403</v>
      </c>
      <c r="AM57" s="229">
        <f>'T 5'!AM12</f>
        <v>11519.510860380709</v>
      </c>
      <c r="AN57" s="229">
        <f>'T 5'!AN12</f>
        <v>11363.819589108503</v>
      </c>
      <c r="AO57" s="229">
        <f>'T 5'!AO12</f>
        <v>13132.836768765119</v>
      </c>
      <c r="AP57" s="229">
        <f>'T 5'!AP12</f>
        <v>13777.42769639542</v>
      </c>
      <c r="AQ57" s="229">
        <f>'T 5'!AQ12</f>
        <v>49793.594914649751</v>
      </c>
      <c r="AR57" s="229">
        <f>'T 5'!AR12</f>
        <v>11524.457452432482</v>
      </c>
      <c r="AS57" s="229">
        <f>'T 5'!AS12</f>
        <v>11217.72060897837</v>
      </c>
      <c r="AT57" s="229">
        <f>'T 5'!AT12</f>
        <v>13109.923347091282</v>
      </c>
      <c r="AU57" s="229">
        <f>'T 5'!AU12</f>
        <v>13777.503281887683</v>
      </c>
      <c r="AV57" s="229">
        <f>'T 5'!AV12</f>
        <v>49629.60469038981</v>
      </c>
      <c r="AW57" s="229">
        <f>'T 5'!AW12</f>
        <v>11012.519298887506</v>
      </c>
      <c r="AX57" s="229">
        <f>'T 5'!AX12</f>
        <v>7808.3120775070629</v>
      </c>
      <c r="AY57" s="229">
        <f>'T 5'!AY12</f>
        <v>0</v>
      </c>
      <c r="AZ57" s="229">
        <f>'T 5'!AZ12</f>
        <v>0</v>
      </c>
      <c r="BA57" s="229">
        <f>'T 5'!BA12</f>
        <v>18820.83137639457</v>
      </c>
      <c r="BC57" s="210"/>
      <c r="BD57" s="210"/>
      <c r="BE57" s="210"/>
      <c r="BF57" s="210"/>
      <c r="BG57" s="210"/>
      <c r="BH57" s="210"/>
    </row>
    <row r="58" spans="1:60" ht="39" customHeight="1">
      <c r="A58" s="216" t="s">
        <v>81</v>
      </c>
      <c r="B58" s="533"/>
      <c r="C58" s="222" t="s">
        <v>76</v>
      </c>
      <c r="D58" s="235" t="e">
        <f>D57/B57*100-100</f>
        <v>#DIV/0!</v>
      </c>
      <c r="E58" s="235">
        <f>E57/D57*100-100</f>
        <v>10.455794088232494</v>
      </c>
      <c r="F58" s="235">
        <f>F57/E57*100-100</f>
        <v>14.939834380025346</v>
      </c>
      <c r="G58" s="235">
        <f>G57/F57*100-100</f>
        <v>-1.2551983337896218</v>
      </c>
      <c r="H58" s="236"/>
      <c r="I58" s="235">
        <f>I57/G57*100-100</f>
        <v>-16.427255492417359</v>
      </c>
      <c r="J58" s="235">
        <f>J57/I57*100-100</f>
        <v>11.407670026134539</v>
      </c>
      <c r="K58" s="235">
        <f>K57/J57*100-100</f>
        <v>19.243655994481784</v>
      </c>
      <c r="L58" s="235">
        <f>L57/K57*100-100</f>
        <v>-1.1446947905397309</v>
      </c>
      <c r="M58" s="236"/>
      <c r="N58" s="235">
        <f>N57/L57*100-100</f>
        <v>-12.077416574929785</v>
      </c>
      <c r="O58" s="235">
        <f>O57/N57*100-100</f>
        <v>7.6104402586559985</v>
      </c>
      <c r="P58" s="235">
        <f>P57/O57*100-100</f>
        <v>19.901513166428515</v>
      </c>
      <c r="Q58" s="235">
        <f>Q57/P57*100-100</f>
        <v>5.6345408269031338</v>
      </c>
      <c r="R58" s="236"/>
      <c r="S58" s="235">
        <f>S57/Q57*100-100</f>
        <v>-11.878470592809322</v>
      </c>
      <c r="T58" s="235">
        <f>T57/S57*100-100</f>
        <v>-3.4714568185979573</v>
      </c>
      <c r="U58" s="235">
        <f>U57/T57*100-100</f>
        <v>22.976880548349385</v>
      </c>
      <c r="V58" s="235">
        <f>V57/U57*100-100</f>
        <v>4.9282454858475546</v>
      </c>
      <c r="W58" s="236"/>
      <c r="X58" s="235">
        <f>X57/V57*100-100</f>
        <v>-12.224686388205271</v>
      </c>
      <c r="Y58" s="235">
        <f>Y57/X57*100-100</f>
        <v>-1.8684340804373676</v>
      </c>
      <c r="Z58" s="235">
        <f>Z57/Y57*100-100</f>
        <v>15.298850065453479</v>
      </c>
      <c r="AA58" s="235">
        <f>AA57/Z57*100-100</f>
        <v>2.678750005573292</v>
      </c>
      <c r="AB58" s="236"/>
      <c r="AC58" s="235">
        <f>AC57/AA57*100-100</f>
        <v>-20.437181105762988</v>
      </c>
      <c r="AD58" s="235">
        <f>AD57/AC57*100-100</f>
        <v>-6.2700918869998787</v>
      </c>
      <c r="AE58" s="235">
        <f>AE57/AD57*100-100</f>
        <v>13.662110526692302</v>
      </c>
      <c r="AF58" s="235">
        <f>AF57/AE57*100-100</f>
        <v>5.6158142505637159</v>
      </c>
      <c r="AG58" s="235"/>
      <c r="AH58" s="235">
        <f>AH57/AF57*100-100</f>
        <v>-16.039542285613166</v>
      </c>
      <c r="AI58" s="235">
        <f>AI57/AH57*100-100</f>
        <v>-0.67021781602657882</v>
      </c>
      <c r="AJ58" s="235">
        <f>AJ57/AI57*100-100</f>
        <v>12.077401422715027</v>
      </c>
      <c r="AK58" s="235">
        <f>AK57/AJ57*100-100</f>
        <v>7.2317890238848861</v>
      </c>
      <c r="AL58" s="235"/>
      <c r="AM58" s="235">
        <f>AM57/AK57*100-100</f>
        <v>-15.329155827875397</v>
      </c>
      <c r="AN58" s="235">
        <f>AN57/AM57*100-100</f>
        <v>-1.3515441164058331</v>
      </c>
      <c r="AO58" s="235">
        <f>AO57/AN57*100-100</f>
        <v>15.56710017952156</v>
      </c>
      <c r="AP58" s="235">
        <f>AP57/AO57*100-100</f>
        <v>4.9082383264169209</v>
      </c>
      <c r="AQ58" s="235"/>
      <c r="AR58" s="235">
        <f>AR57/AP57*100-100</f>
        <v>-16.352618889463528</v>
      </c>
      <c r="AS58" s="235">
        <f>AS57/AR57*100-100</f>
        <v>-2.6616163469749097</v>
      </c>
      <c r="AT58" s="235">
        <f>AT57/AS57*100-100</f>
        <v>16.867978835187273</v>
      </c>
      <c r="AU58" s="235">
        <f>AU57/AT57*100-100</f>
        <v>5.0921726780692325</v>
      </c>
      <c r="AV58" s="235"/>
      <c r="AW58" s="237">
        <f>AW57/AU57*100-100</f>
        <v>-20.068831967800051</v>
      </c>
      <c r="AX58" s="237">
        <f>AX57/AV57*100-100</f>
        <v>-84.2668259676486</v>
      </c>
      <c r="AY58" s="237">
        <f>AY57/AW57*100-100</f>
        <v>-100</v>
      </c>
      <c r="AZ58" s="237">
        <f>AZ57/AX57*100-100</f>
        <v>-100</v>
      </c>
      <c r="BA58" s="237" t="e">
        <f>BA57/AY57*100-100</f>
        <v>#DIV/0!</v>
      </c>
    </row>
    <row r="59" spans="1:60" ht="39" customHeight="1">
      <c r="A59" s="217" t="s">
        <v>79</v>
      </c>
      <c r="B59" s="530"/>
      <c r="C59" s="223" t="s">
        <v>77</v>
      </c>
      <c r="D59" s="242" t="e">
        <f>D57/#REF!*100-100</f>
        <v>#REF!</v>
      </c>
      <c r="E59" s="242" t="e">
        <f>E57/#REF!*100-100</f>
        <v>#REF!</v>
      </c>
      <c r="F59" s="242" t="e">
        <f>F57/#REF!*100-100</f>
        <v>#REF!</v>
      </c>
      <c r="G59" s="242" t="e">
        <f>G57/#REF!*100-100</f>
        <v>#REF!</v>
      </c>
      <c r="H59" s="243"/>
      <c r="I59" s="242">
        <f t="shared" ref="I59:BA59" si="21">I57/D57*100-100</f>
        <v>4.7702488894743453</v>
      </c>
      <c r="J59" s="242">
        <f t="shared" si="21"/>
        <v>5.6731284509234712</v>
      </c>
      <c r="K59" s="242">
        <f t="shared" si="21"/>
        <v>9.6299663631012464</v>
      </c>
      <c r="L59" s="242">
        <f t="shared" si="21"/>
        <v>9.752651299675847</v>
      </c>
      <c r="M59" s="242">
        <f t="shared" si="21"/>
        <v>7.668663443265288</v>
      </c>
      <c r="N59" s="242">
        <f t="shared" si="21"/>
        <v>15.465116012109164</v>
      </c>
      <c r="O59" s="242">
        <f t="shared" si="21"/>
        <v>11.529591864411898</v>
      </c>
      <c r="P59" s="242">
        <f t="shared" si="21"/>
        <v>12.144891196526373</v>
      </c>
      <c r="Q59" s="242">
        <f t="shared" si="21"/>
        <v>19.83549150475335</v>
      </c>
      <c r="R59" s="242">
        <f t="shared" si="21"/>
        <v>14.822564731265885</v>
      </c>
      <c r="S59" s="242">
        <f t="shared" si="21"/>
        <v>20.106648113460366</v>
      </c>
      <c r="T59" s="242">
        <f t="shared" si="21"/>
        <v>7.7378713526919114</v>
      </c>
      <c r="U59" s="242">
        <f t="shared" si="21"/>
        <v>10.501252119169393</v>
      </c>
      <c r="V59" s="242">
        <f t="shared" si="21"/>
        <v>9.7624168959400208</v>
      </c>
      <c r="W59" s="242">
        <f t="shared" si="21"/>
        <v>11.69057397430268</v>
      </c>
      <c r="X59" s="242">
        <f t="shared" si="21"/>
        <v>9.3311774164864403</v>
      </c>
      <c r="Y59" s="242">
        <f t="shared" si="21"/>
        <v>11.146809949748018</v>
      </c>
      <c r="Z59" s="242">
        <f t="shared" si="21"/>
        <v>4.2073869373445945</v>
      </c>
      <c r="AA59" s="242">
        <f t="shared" si="21"/>
        <v>1.9733455232206438</v>
      </c>
      <c r="AB59" s="242">
        <f t="shared" si="21"/>
        <v>6.2628106420687715</v>
      </c>
      <c r="AC59" s="242">
        <f t="shared" si="21"/>
        <v>-7.5675552948039666</v>
      </c>
      <c r="AD59" s="242">
        <f t="shared" si="21"/>
        <v>-11.713580969659489</v>
      </c>
      <c r="AE59" s="242">
        <f t="shared" si="21"/>
        <v>-12.966862096752806</v>
      </c>
      <c r="AF59" s="242">
        <f t="shared" si="21"/>
        <v>-10.47733123032647</v>
      </c>
      <c r="AG59" s="242">
        <f t="shared" si="21"/>
        <v>-10.739382961423047</v>
      </c>
      <c r="AH59" s="242">
        <f t="shared" si="21"/>
        <v>-5.5291862433035703</v>
      </c>
      <c r="AI59" s="242">
        <f t="shared" si="21"/>
        <v>0.1149530828769656</v>
      </c>
      <c r="AJ59" s="242">
        <f t="shared" si="21"/>
        <v>-1.2808777428882507</v>
      </c>
      <c r="AK59" s="242">
        <f t="shared" si="21"/>
        <v>0.22957419410516877</v>
      </c>
      <c r="AL59" s="242">
        <f t="shared" si="21"/>
        <v>-1.5813897135113137</v>
      </c>
      <c r="AM59" s="242">
        <f t="shared" si="21"/>
        <v>1.077613069911763</v>
      </c>
      <c r="AN59" s="242">
        <f t="shared" si="21"/>
        <v>0.38429798706442853</v>
      </c>
      <c r="AO59" s="242">
        <f t="shared" si="21"/>
        <v>3.5099143507692645</v>
      </c>
      <c r="AP59" s="242">
        <f t="shared" si="21"/>
        <v>1.2670110487362365</v>
      </c>
      <c r="AQ59" s="242">
        <f t="shared" si="21"/>
        <v>1.5997167907580803</v>
      </c>
      <c r="AR59" s="242">
        <f t="shared" si="21"/>
        <v>4.2940990392111189E-2</v>
      </c>
      <c r="AS59" s="242">
        <f t="shared" si="21"/>
        <v>-1.2856502955235243</v>
      </c>
      <c r="AT59" s="242">
        <f t="shared" si="21"/>
        <v>-0.17447427450201758</v>
      </c>
      <c r="AU59" s="242">
        <f t="shared" si="21"/>
        <v>5.4861831924313265E-4</v>
      </c>
      <c r="AV59" s="242">
        <f t="shared" si="21"/>
        <v>-0.32933999752586374</v>
      </c>
      <c r="AW59" s="244">
        <f t="shared" si="21"/>
        <v>-4.4421887594970428</v>
      </c>
      <c r="AX59" s="244">
        <f t="shared" si="21"/>
        <v>-30.393059787409101</v>
      </c>
      <c r="AY59" s="244">
        <f t="shared" si="21"/>
        <v>-100</v>
      </c>
      <c r="AZ59" s="244">
        <f t="shared" si="21"/>
        <v>-100</v>
      </c>
      <c r="BA59" s="244">
        <f t="shared" si="21"/>
        <v>-62.077410259850403</v>
      </c>
    </row>
    <row r="60" spans="1:60" ht="39" customHeight="1">
      <c r="A60" s="376" t="s">
        <v>196</v>
      </c>
      <c r="B60" s="531"/>
      <c r="C60" s="248" t="s">
        <v>201</v>
      </c>
      <c r="D60" s="233">
        <f t="shared" ref="D60:AI60" si="22">D54/D61*100</f>
        <v>5.0320302597364908</v>
      </c>
      <c r="E60" s="233">
        <f t="shared" si="22"/>
        <v>4.9326805718933793</v>
      </c>
      <c r="F60" s="233">
        <f t="shared" si="22"/>
        <v>5.6165085973966971</v>
      </c>
      <c r="G60" s="233">
        <f t="shared" si="22"/>
        <v>5.4534168057258832</v>
      </c>
      <c r="H60" s="233">
        <f t="shared" si="22"/>
        <v>5.269974289037143</v>
      </c>
      <c r="I60" s="233">
        <f t="shared" si="22"/>
        <v>4.4600827056298087</v>
      </c>
      <c r="J60" s="233">
        <f t="shared" si="22"/>
        <v>5.0015031362753444</v>
      </c>
      <c r="K60" s="233">
        <f t="shared" si="22"/>
        <v>5.9353609743661337</v>
      </c>
      <c r="L60" s="233">
        <f t="shared" si="22"/>
        <v>5.6240333420021997</v>
      </c>
      <c r="M60" s="233">
        <f t="shared" si="22"/>
        <v>5.2578036334114762</v>
      </c>
      <c r="N60" s="233">
        <f t="shared" si="22"/>
        <v>4.8685198441842665</v>
      </c>
      <c r="O60" s="233">
        <f t="shared" si="22"/>
        <v>5.5341176662715919</v>
      </c>
      <c r="P60" s="233">
        <f t="shared" si="22"/>
        <v>6.4466505949057158</v>
      </c>
      <c r="Q60" s="233">
        <f t="shared" si="22"/>
        <v>6.6851848404623171</v>
      </c>
      <c r="R60" s="233">
        <f t="shared" si="22"/>
        <v>5.884917445081471</v>
      </c>
      <c r="S60" s="233">
        <f t="shared" si="22"/>
        <v>5.5108929314435171</v>
      </c>
      <c r="T60" s="233">
        <f t="shared" si="22"/>
        <v>5.5525564465697101</v>
      </c>
      <c r="U60" s="233">
        <f t="shared" si="22"/>
        <v>6.8194435394710444</v>
      </c>
      <c r="V60" s="233">
        <f t="shared" si="22"/>
        <v>7.690863685751868</v>
      </c>
      <c r="W60" s="233">
        <f t="shared" si="22"/>
        <v>6.360494665693829</v>
      </c>
      <c r="X60" s="233">
        <f t="shared" si="22"/>
        <v>7.9025819645694106</v>
      </c>
      <c r="Y60" s="233">
        <f t="shared" si="22"/>
        <v>8.0769423819457007</v>
      </c>
      <c r="Z60" s="233">
        <f t="shared" si="22"/>
        <v>9.3500555133307106</v>
      </c>
      <c r="AA60" s="233">
        <f t="shared" si="22"/>
        <v>9.7154973457909541</v>
      </c>
      <c r="AB60" s="233">
        <f t="shared" si="22"/>
        <v>8.7416357608129083</v>
      </c>
      <c r="AC60" s="233">
        <f t="shared" si="22"/>
        <v>8.7459467903307893</v>
      </c>
      <c r="AD60" s="233">
        <f t="shared" si="22"/>
        <v>8.0842163853499791</v>
      </c>
      <c r="AE60" s="233">
        <f t="shared" si="22"/>
        <v>8.6421698227299526</v>
      </c>
      <c r="AF60" s="233">
        <f t="shared" si="22"/>
        <v>8.5483129238069004</v>
      </c>
      <c r="AG60" s="233">
        <f t="shared" si="22"/>
        <v>8.506263317016808</v>
      </c>
      <c r="AH60" s="233">
        <f t="shared" si="22"/>
        <v>7.5258387271530269</v>
      </c>
      <c r="AI60" s="233">
        <f t="shared" si="22"/>
        <v>7.7825681847387589</v>
      </c>
      <c r="AJ60" s="233">
        <f t="shared" ref="AJ60:BA60" si="23">AJ54/AJ61*100</f>
        <v>8.4747149694883941</v>
      </c>
      <c r="AK60" s="233">
        <f t="shared" si="23"/>
        <v>8.5387734940273194</v>
      </c>
      <c r="AL60" s="233">
        <f t="shared" si="23"/>
        <v>8.089009504607322</v>
      </c>
      <c r="AM60" s="233">
        <f t="shared" si="23"/>
        <v>7.1820803177346599</v>
      </c>
      <c r="AN60" s="233">
        <f t="shared" si="23"/>
        <v>6.9639097152985387</v>
      </c>
      <c r="AO60" s="233">
        <f t="shared" si="23"/>
        <v>7.6450910403094401</v>
      </c>
      <c r="AP60" s="233">
        <f t="shared" si="23"/>
        <v>8.0086569792545035</v>
      </c>
      <c r="AQ60" s="233">
        <f t="shared" si="23"/>
        <v>7.4615117073766726</v>
      </c>
      <c r="AR60" s="233">
        <f t="shared" si="23"/>
        <v>7.0677475412961348</v>
      </c>
      <c r="AS60" s="233">
        <f t="shared" si="23"/>
        <v>7.2388395720277847</v>
      </c>
      <c r="AT60" s="233">
        <f t="shared" si="23"/>
        <v>8.2861428657728631</v>
      </c>
      <c r="AU60" s="233">
        <f t="shared" si="23"/>
        <v>8.7158581309680994</v>
      </c>
      <c r="AV60" s="233">
        <f t="shared" si="23"/>
        <v>7.8248390411802191</v>
      </c>
      <c r="AW60" s="234">
        <f t="shared" si="23"/>
        <v>7.2781929014395637</v>
      </c>
      <c r="AX60" s="234">
        <f t="shared" si="23"/>
        <v>6.3971901900027506</v>
      </c>
      <c r="AY60" s="234" t="e">
        <f t="shared" si="23"/>
        <v>#DIV/0!</v>
      </c>
      <c r="AZ60" s="234" t="e">
        <f t="shared" si="23"/>
        <v>#DIV/0!</v>
      </c>
      <c r="BA60" s="234">
        <f t="shared" si="23"/>
        <v>6.8959967974643686</v>
      </c>
    </row>
    <row r="61" spans="1:60" ht="39" customHeight="1">
      <c r="A61" s="241" t="s">
        <v>197</v>
      </c>
      <c r="B61" s="530"/>
      <c r="C61" s="515" t="s">
        <v>198</v>
      </c>
      <c r="D61" s="247">
        <f>'T 4'!D26</f>
        <v>138401.27104889471</v>
      </c>
      <c r="E61" s="247">
        <f>'T 4'!E26</f>
        <v>153089.76220061528</v>
      </c>
      <c r="F61" s="247">
        <f>'T 4'!F26</f>
        <v>159487.56072784608</v>
      </c>
      <c r="G61" s="247">
        <f>'T 4'!G26</f>
        <v>159723.38377773904</v>
      </c>
      <c r="H61" s="247">
        <f>'T 4'!H26</f>
        <v>610701.97775509523</v>
      </c>
      <c r="I61" s="247">
        <f>'T 4'!I26</f>
        <v>170083.09291084963</v>
      </c>
      <c r="J61" s="247">
        <f>'T 4'!J26</f>
        <v>166591.68547393812</v>
      </c>
      <c r="K61" s="247">
        <f>'T 4'!K26</f>
        <v>168996.87331157684</v>
      </c>
      <c r="L61" s="247">
        <f>'T 4'!L26</f>
        <v>174402.29690178193</v>
      </c>
      <c r="M61" s="247">
        <f>'T 4'!M26</f>
        <v>680073.94859814667</v>
      </c>
      <c r="N61" s="247">
        <f>'T 4'!N26</f>
        <v>184386.90579026676</v>
      </c>
      <c r="O61" s="247">
        <f>'T 4'!O26</f>
        <v>174597.25778433293</v>
      </c>
      <c r="P61" s="247">
        <f>'T 4'!P26</f>
        <v>180040.86592597596</v>
      </c>
      <c r="Q61" s="247">
        <f>'T 4'!Q26</f>
        <v>184343.59094406437</v>
      </c>
      <c r="R61" s="247">
        <f>'T 4'!R26</f>
        <v>723368.62044464005</v>
      </c>
      <c r="S61" s="247">
        <f>'T 4'!S26</f>
        <v>196893.09675546945</v>
      </c>
      <c r="T61" s="247">
        <f>'T 4'!T26</f>
        <v>189356.65249320504</v>
      </c>
      <c r="U61" s="247">
        <f>'T 4'!U26</f>
        <v>188804.03614276333</v>
      </c>
      <c r="V61" s="247">
        <f>'T 4'!V26</f>
        <v>175603.7533837934</v>
      </c>
      <c r="W61" s="247">
        <f>'T 4'!W26</f>
        <v>750657.53877523099</v>
      </c>
      <c r="X61" s="247">
        <f>'T 4'!X26</f>
        <v>152296.29422428473</v>
      </c>
      <c r="Y61" s="247">
        <f>'T 4'!Y26</f>
        <v>148854.91308048408</v>
      </c>
      <c r="Z61" s="247">
        <f>'T 4'!Z26</f>
        <v>145953.81150872746</v>
      </c>
      <c r="AA61" s="247">
        <f>'T 4'!AA26</f>
        <v>141628.41948950518</v>
      </c>
      <c r="AB61" s="247">
        <f>'T 4'!AB26</f>
        <v>588733.43830300157</v>
      </c>
      <c r="AC61" s="247">
        <f>'T 4'!AC26</f>
        <v>130891.64836056286</v>
      </c>
      <c r="AD61" s="247">
        <f>'T 4'!AD26</f>
        <v>134312.35068980689</v>
      </c>
      <c r="AE61" s="247">
        <f>'T 4'!AE26</f>
        <v>141077.11388658331</v>
      </c>
      <c r="AF61" s="247">
        <f>'T 4'!AF26</f>
        <v>146024.02902293956</v>
      </c>
      <c r="AG61" s="247">
        <f>'T 4'!AG26</f>
        <v>552305.1419598927</v>
      </c>
      <c r="AH61" s="247">
        <f>'T 4'!AH26</f>
        <v>145986.57460502803</v>
      </c>
      <c r="AI61" s="247">
        <f>'T 4'!AI26</f>
        <v>140973.57775178686</v>
      </c>
      <c r="AJ61" s="247">
        <f>'T 4'!AJ26</f>
        <v>144588.41476045357</v>
      </c>
      <c r="AK61" s="247">
        <f>'T 4'!AK26</f>
        <v>154852.23774644724</v>
      </c>
      <c r="AL61" s="247">
        <f>'T 4'!AL26</f>
        <v>586400.80486371566</v>
      </c>
      <c r="AM61" s="247">
        <f>'T 4'!AM26</f>
        <v>160151.74519108131</v>
      </c>
      <c r="AN61" s="247">
        <f>'T 4'!AN26</f>
        <v>162958.72724563457</v>
      </c>
      <c r="AO61" s="247">
        <f>'T 4'!AO26</f>
        <v>171916.89171677417</v>
      </c>
      <c r="AP61" s="247">
        <f>'T 4'!AP26</f>
        <v>172311.86772659028</v>
      </c>
      <c r="AQ61" s="247">
        <f>'T 4'!AQ26</f>
        <v>667339.2318800803</v>
      </c>
      <c r="AR61" s="247">
        <f>'T 4'!AR26</f>
        <v>162706.3261603885</v>
      </c>
      <c r="AS61" s="247">
        <f>'T 4'!AS26</f>
        <v>158139.21337057746</v>
      </c>
      <c r="AT61" s="247">
        <f>'T 4'!AT26</f>
        <v>159554.54842693618</v>
      </c>
      <c r="AU61" s="247">
        <f>'T 4'!AU26</f>
        <v>159648.59766821144</v>
      </c>
      <c r="AV61" s="247">
        <f>'T 4'!AV26</f>
        <v>640048.68562611355</v>
      </c>
      <c r="AW61" s="247">
        <f>'T 4'!AW26</f>
        <v>152164.11391383252</v>
      </c>
      <c r="AX61" s="247">
        <f>'T 4'!AX26</f>
        <v>116591.34147933044</v>
      </c>
      <c r="AY61" s="247">
        <f>'T 4'!AY26</f>
        <v>0</v>
      </c>
      <c r="AZ61" s="247">
        <f>'T 4'!AZ26</f>
        <v>0</v>
      </c>
      <c r="BA61" s="247">
        <f>'T 4'!BA26</f>
        <v>268755.45539316308</v>
      </c>
    </row>
    <row r="62" spans="1:60" s="537" customFormat="1">
      <c r="B62" s="538"/>
    </row>
    <row r="63" spans="1:60" s="71" customFormat="1" ht="70.5" customHeight="1" thickBot="1">
      <c r="A63" s="374" t="s">
        <v>32</v>
      </c>
      <c r="B63" s="358">
        <v>7</v>
      </c>
      <c r="C63" s="375" t="s">
        <v>31</v>
      </c>
      <c r="D63" s="372" t="s">
        <v>132</v>
      </c>
      <c r="E63" s="372" t="s">
        <v>133</v>
      </c>
      <c r="F63" s="372" t="s">
        <v>134</v>
      </c>
      <c r="G63" s="372" t="s">
        <v>135</v>
      </c>
      <c r="H63" s="372">
        <v>2011</v>
      </c>
      <c r="I63" s="372" t="s">
        <v>136</v>
      </c>
      <c r="J63" s="372" t="s">
        <v>137</v>
      </c>
      <c r="K63" s="372" t="s">
        <v>138</v>
      </c>
      <c r="L63" s="372" t="s">
        <v>139</v>
      </c>
      <c r="M63" s="372">
        <v>2012</v>
      </c>
      <c r="N63" s="372" t="s">
        <v>140</v>
      </c>
      <c r="O63" s="372" t="s">
        <v>141</v>
      </c>
      <c r="P63" s="372" t="s">
        <v>142</v>
      </c>
      <c r="Q63" s="372" t="s">
        <v>143</v>
      </c>
      <c r="R63" s="372">
        <v>2013</v>
      </c>
      <c r="S63" s="372" t="s">
        <v>144</v>
      </c>
      <c r="T63" s="372" t="s">
        <v>145</v>
      </c>
      <c r="U63" s="372" t="s">
        <v>146</v>
      </c>
      <c r="V63" s="372" t="s">
        <v>147</v>
      </c>
      <c r="W63" s="372">
        <v>2014</v>
      </c>
      <c r="X63" s="372" t="s">
        <v>148</v>
      </c>
      <c r="Y63" s="372" t="s">
        <v>149</v>
      </c>
      <c r="Z63" s="372" t="s">
        <v>150</v>
      </c>
      <c r="AA63" s="372" t="s">
        <v>151</v>
      </c>
      <c r="AB63" s="372">
        <v>2015</v>
      </c>
      <c r="AC63" s="372" t="s">
        <v>152</v>
      </c>
      <c r="AD63" s="372" t="s">
        <v>153</v>
      </c>
      <c r="AE63" s="372" t="s">
        <v>68</v>
      </c>
      <c r="AF63" s="372" t="s">
        <v>69</v>
      </c>
      <c r="AG63" s="372">
        <v>2016</v>
      </c>
      <c r="AH63" s="372" t="s">
        <v>70</v>
      </c>
      <c r="AI63" s="372" t="s">
        <v>71</v>
      </c>
      <c r="AJ63" s="372" t="s">
        <v>72</v>
      </c>
      <c r="AK63" s="372" t="s">
        <v>73</v>
      </c>
      <c r="AL63" s="372">
        <v>2017</v>
      </c>
      <c r="AM63" s="372" t="s">
        <v>83</v>
      </c>
      <c r="AN63" s="372" t="s">
        <v>84</v>
      </c>
      <c r="AO63" s="372" t="s">
        <v>82</v>
      </c>
      <c r="AP63" s="372" t="s">
        <v>154</v>
      </c>
      <c r="AQ63" s="372">
        <v>2018</v>
      </c>
      <c r="AR63" s="372" t="s">
        <v>85</v>
      </c>
      <c r="AS63" s="372" t="s">
        <v>155</v>
      </c>
      <c r="AT63" s="372" t="s">
        <v>156</v>
      </c>
      <c r="AU63" s="372" t="s">
        <v>157</v>
      </c>
      <c r="AV63" s="372">
        <v>2019</v>
      </c>
      <c r="AW63" s="373" t="s">
        <v>443</v>
      </c>
      <c r="AX63" s="373" t="s">
        <v>444</v>
      </c>
      <c r="AY63" s="373" t="s">
        <v>445</v>
      </c>
      <c r="AZ63" s="373" t="s">
        <v>446</v>
      </c>
      <c r="BA63" s="231">
        <v>2020</v>
      </c>
    </row>
    <row r="64" spans="1:60" s="1" customFormat="1" ht="39" customHeight="1">
      <c r="A64" s="218" t="s">
        <v>75</v>
      </c>
      <c r="B64" s="528"/>
      <c r="C64" s="221" t="s">
        <v>74</v>
      </c>
      <c r="D64" s="219">
        <f>'T 4'!D13</f>
        <v>3577.1759748786594</v>
      </c>
      <c r="E64" s="219">
        <f>'T 4'!E13</f>
        <v>3099.1805897054269</v>
      </c>
      <c r="F64" s="219">
        <f>'T 4'!F13</f>
        <v>3795.9463285713</v>
      </c>
      <c r="G64" s="219">
        <f>'T 4'!G13</f>
        <v>3570.7799303557304</v>
      </c>
      <c r="H64" s="219">
        <f>'T 4'!H13</f>
        <v>14043.082823511118</v>
      </c>
      <c r="I64" s="219">
        <f>'T 4'!I13</f>
        <v>3650.5412514072996</v>
      </c>
      <c r="J64" s="219">
        <f>'T 4'!J13</f>
        <v>3231.4301299167932</v>
      </c>
      <c r="K64" s="219">
        <f>'T 4'!K13</f>
        <v>3814.1408427889719</v>
      </c>
      <c r="L64" s="219">
        <f>'T 4'!L13</f>
        <v>3668.6622997388772</v>
      </c>
      <c r="M64" s="219">
        <f>'T 4'!M13</f>
        <v>14364.774523851944</v>
      </c>
      <c r="N64" s="219">
        <f>'T 4'!N13</f>
        <v>3729.3694100988146</v>
      </c>
      <c r="O64" s="219">
        <f>'T 4'!O13</f>
        <v>3509.762099592605</v>
      </c>
      <c r="P64" s="219">
        <f>'T 4'!P13</f>
        <v>3816.9967741131136</v>
      </c>
      <c r="Q64" s="219">
        <f>'T 4'!Q13</f>
        <v>3760.917443398404</v>
      </c>
      <c r="R64" s="219">
        <f>'T 4'!R13</f>
        <v>14817.045727202936</v>
      </c>
      <c r="S64" s="219">
        <f>'T 4'!S13</f>
        <v>4001.9612033904673</v>
      </c>
      <c r="T64" s="219">
        <f>'T 4'!T13</f>
        <v>3826.1572767277521</v>
      </c>
      <c r="U64" s="219">
        <f>'T 4'!U13</f>
        <v>4074.1690905610717</v>
      </c>
      <c r="V64" s="219">
        <f>'T 4'!V13</f>
        <v>4064.6219410245144</v>
      </c>
      <c r="W64" s="219">
        <f>'T 4'!W13</f>
        <v>15966.909511703805</v>
      </c>
      <c r="X64" s="219">
        <f>'T 4'!X13</f>
        <v>5035.4325372686835</v>
      </c>
      <c r="Y64" s="219">
        <f>'T 4'!Y13</f>
        <v>5145.4335320669934</v>
      </c>
      <c r="Z64" s="219">
        <f>'T 4'!Z13</f>
        <v>5761.9227879366663</v>
      </c>
      <c r="AA64" s="219">
        <f>'T 4'!AA13</f>
        <v>5713.7874560053097</v>
      </c>
      <c r="AB64" s="219">
        <f>'T 4'!AB13</f>
        <v>21656.576313277659</v>
      </c>
      <c r="AC64" s="219">
        <f>'T 4'!AC13</f>
        <v>6111.4038530889329</v>
      </c>
      <c r="AD64" s="219">
        <f>'T 4'!AD13</f>
        <v>6030.0601967230023</v>
      </c>
      <c r="AE64" s="219">
        <f>'T 4'!AE13</f>
        <v>6508.3868410202613</v>
      </c>
      <c r="AF64" s="219">
        <f>'T 4'!AF13</f>
        <v>6277.3663129469687</v>
      </c>
      <c r="AG64" s="219">
        <f>'T 4'!AG13</f>
        <v>24927.217203779164</v>
      </c>
      <c r="AH64" s="219">
        <f>'T 4'!AH13</f>
        <v>5775.1404565946805</v>
      </c>
      <c r="AI64" s="219">
        <f>'T 4'!AI13</f>
        <v>5359.2364156353324</v>
      </c>
      <c r="AJ64" s="219">
        <f>'T 4'!AJ13</f>
        <v>5465.4531021161019</v>
      </c>
      <c r="AK64" s="219">
        <f>'T 4'!AK13</f>
        <v>5825.9813364354923</v>
      </c>
      <c r="AL64" s="219">
        <f>'T 4'!AL13</f>
        <v>22425.811310781606</v>
      </c>
      <c r="AM64" s="219">
        <f>'T 4'!AM13</f>
        <v>6424.0080412755979</v>
      </c>
      <c r="AN64" s="219">
        <f>'T 4'!AN13</f>
        <v>6221.5514013289767</v>
      </c>
      <c r="AO64" s="219">
        <f>'T 4'!AO13</f>
        <v>6840.8181842278045</v>
      </c>
      <c r="AP64" s="219">
        <f>'T 4'!AP13</f>
        <v>6515.6503617608141</v>
      </c>
      <c r="AQ64" s="219">
        <f>'T 4'!AQ13</f>
        <v>26002.027988593192</v>
      </c>
      <c r="AR64" s="219">
        <f>'T 4'!AR13</f>
        <v>6966.3346808368387</v>
      </c>
      <c r="AS64" s="219">
        <f>'T 4'!AS13</f>
        <v>6989.8793748645421</v>
      </c>
      <c r="AT64" s="219">
        <f>'T 4'!AT13</f>
        <v>7224.0065902055294</v>
      </c>
      <c r="AU64" s="219">
        <f>'T 4'!AU13</f>
        <v>6998.8674089777523</v>
      </c>
      <c r="AV64" s="219">
        <f>'T 4'!AV13</f>
        <v>28179.088054884662</v>
      </c>
      <c r="AW64" s="219">
        <f>'T 4'!AW13</f>
        <v>7201.9944130257982</v>
      </c>
      <c r="AX64" s="219">
        <f>'T 4'!AX13</f>
        <v>4990.5676211601021</v>
      </c>
      <c r="AY64" s="219">
        <f>'T 4'!AY13</f>
        <v>0</v>
      </c>
      <c r="AZ64" s="219">
        <f>'T 4'!AZ13</f>
        <v>0</v>
      </c>
      <c r="BA64" s="219">
        <f>'T 4'!BA13</f>
        <v>12192.562034185899</v>
      </c>
    </row>
    <row r="65" spans="1:53" ht="39" customHeight="1">
      <c r="A65" s="216" t="s">
        <v>81</v>
      </c>
      <c r="B65" s="533"/>
      <c r="C65" s="222" t="s">
        <v>76</v>
      </c>
      <c r="D65" s="235" t="e">
        <f>D64/B64*100-100</f>
        <v>#DIV/0!</v>
      </c>
      <c r="E65" s="235">
        <f>E64/D64*100-100</f>
        <v>-13.362367088732512</v>
      </c>
      <c r="F65" s="235">
        <f>F64/E64*100-100</f>
        <v>22.48225679975944</v>
      </c>
      <c r="G65" s="235">
        <f>G64/F64*100-100</f>
        <v>-5.9317592696395423</v>
      </c>
      <c r="H65" s="236"/>
      <c r="I65" s="235">
        <f>I64/G64*100-100</f>
        <v>2.2337226770405607</v>
      </c>
      <c r="J65" s="235">
        <f>J64/I64*100-100</f>
        <v>-11.480794014557077</v>
      </c>
      <c r="K65" s="235">
        <f>K64/J64*100-100</f>
        <v>18.032595149664687</v>
      </c>
      <c r="L65" s="235">
        <f>L64/K64*100-100</f>
        <v>-3.8141890676411947</v>
      </c>
      <c r="M65" s="236"/>
      <c r="N65" s="235">
        <f>N64/L64*100-100</f>
        <v>1.6547478454001663</v>
      </c>
      <c r="O65" s="235">
        <f>O64/N64*100-100</f>
        <v>-5.8885909749656804</v>
      </c>
      <c r="P65" s="235">
        <f>P64/O64*100-100</f>
        <v>8.7537179387791326</v>
      </c>
      <c r="Q65" s="235">
        <f>Q64/P64*100-100</f>
        <v>-1.4692003696476661</v>
      </c>
      <c r="R65" s="236"/>
      <c r="S65" s="235">
        <f>S64/Q64*100-100</f>
        <v>6.4091744533018442</v>
      </c>
      <c r="T65" s="235">
        <f>T64/S64*100-100</f>
        <v>-4.3929443022529568</v>
      </c>
      <c r="U65" s="235">
        <f>U64/T64*100-100</f>
        <v>6.48200781870176</v>
      </c>
      <c r="V65" s="235">
        <f>V64/U64*100-100</f>
        <v>-0.2343336598050314</v>
      </c>
      <c r="W65" s="236"/>
      <c r="X65" s="235">
        <f>X64/V64*100-100</f>
        <v>23.884400820792436</v>
      </c>
      <c r="Y65" s="235">
        <f>Y64/X64*100-100</f>
        <v>2.1845391430460097</v>
      </c>
      <c r="Z65" s="235">
        <f>Z64/Y64*100-100</f>
        <v>11.981288885137346</v>
      </c>
      <c r="AA65" s="235">
        <f>AA64/Z64*100-100</f>
        <v>-0.83540397368972208</v>
      </c>
      <c r="AB65" s="236"/>
      <c r="AC65" s="235">
        <f>AC64/AA64*100-100</f>
        <v>6.9588937310875991</v>
      </c>
      <c r="AD65" s="235">
        <f>AD64/AC64*100-100</f>
        <v>-1.3310142533751304</v>
      </c>
      <c r="AE65" s="235">
        <f>AE64/AD64*100-100</f>
        <v>7.9323693079747812</v>
      </c>
      <c r="AF65" s="235">
        <f>AF64/AE64*100-100</f>
        <v>-3.549582004211004</v>
      </c>
      <c r="AG65" s="235"/>
      <c r="AH65" s="235">
        <f>AH64/AF64*100-100</f>
        <v>-8.0005822715245216</v>
      </c>
      <c r="AI65" s="235">
        <f>AI64/AH64*100-100</f>
        <v>-7.2016264207812242</v>
      </c>
      <c r="AJ65" s="235">
        <f>AJ64/AI64*100-100</f>
        <v>1.9819369448022002</v>
      </c>
      <c r="AK65" s="235">
        <f>AK64/AJ64*100-100</f>
        <v>6.5964930552565164</v>
      </c>
      <c r="AL65" s="235"/>
      <c r="AM65" s="235">
        <f>AM64/AK64*100-100</f>
        <v>10.264823560282736</v>
      </c>
      <c r="AN65" s="235">
        <f>AN64/AM64*100-100</f>
        <v>-3.1515626793396763</v>
      </c>
      <c r="AO65" s="235">
        <f>AO64/AN64*100-100</f>
        <v>9.9535749679179304</v>
      </c>
      <c r="AP65" s="235">
        <f>AP64/AO64*100-100</f>
        <v>-4.7533469492976366</v>
      </c>
      <c r="AQ65" s="235"/>
      <c r="AR65" s="235">
        <f>AR64/AP64*100-100</f>
        <v>6.9169506350587966</v>
      </c>
      <c r="AS65" s="235">
        <f>AS64/AR64*100-100</f>
        <v>0.33797822106467379</v>
      </c>
      <c r="AT65" s="235">
        <f>AT64/AS64*100-100</f>
        <v>3.3495172489371328</v>
      </c>
      <c r="AU65" s="235">
        <f>AU64/AT64*100-100</f>
        <v>-3.1165417475258863</v>
      </c>
      <c r="AV65" s="235"/>
      <c r="AW65" s="237">
        <f>AW64/AU64*100-100</f>
        <v>2.9022839293610048</v>
      </c>
      <c r="AX65" s="237">
        <f>AX64/AV64*100-100</f>
        <v>-82.289818565313652</v>
      </c>
      <c r="AY65" s="237">
        <f>AY64/AW64*100-100</f>
        <v>-100</v>
      </c>
      <c r="AZ65" s="237">
        <f>AZ64/AX64*100-100</f>
        <v>-100</v>
      </c>
      <c r="BA65" s="237" t="e">
        <f>BA64/AY64*100-100</f>
        <v>#DIV/0!</v>
      </c>
    </row>
    <row r="66" spans="1:53" ht="39" customHeight="1">
      <c r="A66" s="224" t="s">
        <v>79</v>
      </c>
      <c r="B66" s="534"/>
      <c r="C66" s="225" t="s">
        <v>77</v>
      </c>
      <c r="D66" s="238" t="e">
        <f>D64/#REF!*100-100</f>
        <v>#REF!</v>
      </c>
      <c r="E66" s="238" t="e">
        <f>E64/#REF!*100-100</f>
        <v>#REF!</v>
      </c>
      <c r="F66" s="238" t="e">
        <f>F64/#REF!*100-100</f>
        <v>#REF!</v>
      </c>
      <c r="G66" s="238" t="e">
        <f>G64/#REF!*100-100</f>
        <v>#REF!</v>
      </c>
      <c r="H66" s="239"/>
      <c r="I66" s="238">
        <f t="shared" ref="I66:BA66" si="24">I64/D64*100-100</f>
        <v>2.0509272410376411</v>
      </c>
      <c r="J66" s="238">
        <f t="shared" si="24"/>
        <v>4.2672421429929273</v>
      </c>
      <c r="K66" s="238">
        <f t="shared" si="24"/>
        <v>0.47931431697875837</v>
      </c>
      <c r="L66" s="238">
        <f t="shared" si="24"/>
        <v>2.7412041988651907</v>
      </c>
      <c r="M66" s="238">
        <f t="shared" si="24"/>
        <v>2.2907484373890128</v>
      </c>
      <c r="N66" s="238">
        <f t="shared" si="24"/>
        <v>2.1593553739771068</v>
      </c>
      <c r="O66" s="238">
        <f t="shared" si="24"/>
        <v>8.6132751904178804</v>
      </c>
      <c r="P66" s="238">
        <f t="shared" si="24"/>
        <v>7.4877447945880249E-2</v>
      </c>
      <c r="Q66" s="238">
        <f t="shared" si="24"/>
        <v>2.5146807234367969</v>
      </c>
      <c r="R66" s="238">
        <f t="shared" si="24"/>
        <v>3.148474085688008</v>
      </c>
      <c r="S66" s="238">
        <f t="shared" si="24"/>
        <v>7.3093266800949692</v>
      </c>
      <c r="T66" s="238">
        <f t="shared" si="24"/>
        <v>9.0147186093288951</v>
      </c>
      <c r="U66" s="238">
        <f t="shared" si="24"/>
        <v>6.7375565573463803</v>
      </c>
      <c r="V66" s="238">
        <f t="shared" si="24"/>
        <v>8.0752769024272908</v>
      </c>
      <c r="W66" s="238">
        <f t="shared" si="24"/>
        <v>7.7604119314406148</v>
      </c>
      <c r="X66" s="238">
        <f t="shared" si="24"/>
        <v>25.824121758168417</v>
      </c>
      <c r="Y66" s="238">
        <f t="shared" si="24"/>
        <v>34.480450225180704</v>
      </c>
      <c r="Z66" s="238">
        <f t="shared" si="24"/>
        <v>41.425715522847071</v>
      </c>
      <c r="AA66" s="238">
        <f t="shared" si="24"/>
        <v>40.573650856323241</v>
      </c>
      <c r="AB66" s="238">
        <f t="shared" si="24"/>
        <v>35.634114400180636</v>
      </c>
      <c r="AC66" s="238">
        <f t="shared" si="24"/>
        <v>21.368001812290728</v>
      </c>
      <c r="AD66" s="238">
        <f t="shared" si="24"/>
        <v>17.192461221059489</v>
      </c>
      <c r="AE66" s="238">
        <f t="shared" si="24"/>
        <v>12.955120721964803</v>
      </c>
      <c r="AF66" s="238">
        <f t="shared" si="24"/>
        <v>9.863490045457084</v>
      </c>
      <c r="AG66" s="238">
        <f t="shared" si="24"/>
        <v>15.102298919226101</v>
      </c>
      <c r="AH66" s="238">
        <f t="shared" si="24"/>
        <v>-5.50222836810714</v>
      </c>
      <c r="AI66" s="238">
        <f t="shared" si="24"/>
        <v>-11.124661432936023</v>
      </c>
      <c r="AJ66" s="238">
        <f t="shared" si="24"/>
        <v>-16.024458354732147</v>
      </c>
      <c r="AK66" s="238">
        <f t="shared" si="24"/>
        <v>-7.1906744645521457</v>
      </c>
      <c r="AL66" s="238">
        <f t="shared" si="24"/>
        <v>-10.034838115095837</v>
      </c>
      <c r="AM66" s="238">
        <f t="shared" si="24"/>
        <v>11.235529067348835</v>
      </c>
      <c r="AN66" s="238">
        <f t="shared" si="24"/>
        <v>16.090258365499224</v>
      </c>
      <c r="AO66" s="238">
        <f t="shared" si="24"/>
        <v>25.164703756751507</v>
      </c>
      <c r="AP66" s="238">
        <f t="shared" si="24"/>
        <v>11.837817279162138</v>
      </c>
      <c r="AQ66" s="238">
        <f t="shared" si="24"/>
        <v>15.946877587845648</v>
      </c>
      <c r="AR66" s="238">
        <f t="shared" si="24"/>
        <v>8.442184942432803</v>
      </c>
      <c r="AS66" s="238">
        <f t="shared" si="24"/>
        <v>12.349459547524489</v>
      </c>
      <c r="AT66" s="238">
        <f t="shared" si="24"/>
        <v>5.6014996402214479</v>
      </c>
      <c r="AU66" s="238">
        <f t="shared" si="24"/>
        <v>7.416251953187242</v>
      </c>
      <c r="AV66" s="238">
        <f t="shared" si="24"/>
        <v>8.3726548838672272</v>
      </c>
      <c r="AW66" s="240">
        <f t="shared" si="24"/>
        <v>3.3828367855655443</v>
      </c>
      <c r="AX66" s="240">
        <f t="shared" si="24"/>
        <v>-28.602950730364853</v>
      </c>
      <c r="AY66" s="240">
        <f t="shared" si="24"/>
        <v>-100</v>
      </c>
      <c r="AZ66" s="240">
        <f t="shared" si="24"/>
        <v>-100</v>
      </c>
      <c r="BA66" s="240">
        <f t="shared" si="24"/>
        <v>-56.731878581598039</v>
      </c>
    </row>
    <row r="67" spans="1:53" ht="39" customHeight="1">
      <c r="A67" s="226" t="s">
        <v>473</v>
      </c>
      <c r="B67" s="529"/>
      <c r="C67" s="227" t="s">
        <v>472</v>
      </c>
      <c r="D67" s="229">
        <f>'T 5'!D13</f>
        <v>4966.7864372851363</v>
      </c>
      <c r="E67" s="229">
        <f>'T 5'!E13</f>
        <v>4174.0567771837486</v>
      </c>
      <c r="F67" s="229">
        <f>'T 5'!F13</f>
        <v>4781.6085553857092</v>
      </c>
      <c r="G67" s="229">
        <f>'T 5'!G13</f>
        <v>4647.5517237218655</v>
      </c>
      <c r="H67" s="229">
        <f>'T 5'!H13</f>
        <v>18570.003493576456</v>
      </c>
      <c r="I67" s="229">
        <f>'T 5'!I13</f>
        <v>5193.5903315303112</v>
      </c>
      <c r="J67" s="229">
        <f>'T 5'!J13</f>
        <v>4326.0720697761535</v>
      </c>
      <c r="K67" s="229">
        <f>'T 5'!K13</f>
        <v>4759.7759978388967</v>
      </c>
      <c r="L67" s="229">
        <f>'T 5'!L13</f>
        <v>5071.5968684811678</v>
      </c>
      <c r="M67" s="229">
        <f>'T 5'!M13</f>
        <v>19351.035267626528</v>
      </c>
      <c r="N67" s="229">
        <f>'T 5'!N13</f>
        <v>5248.2405595991568</v>
      </c>
      <c r="O67" s="229">
        <f>'T 5'!O13</f>
        <v>4631.2415058883998</v>
      </c>
      <c r="P67" s="229">
        <f>'T 5'!P13</f>
        <v>4980.8402738677569</v>
      </c>
      <c r="Q67" s="229">
        <f>'T 5'!Q13</f>
        <v>4895.9363838627214</v>
      </c>
      <c r="R67" s="229">
        <f>'T 5'!R13</f>
        <v>19756.258723218034</v>
      </c>
      <c r="S67" s="229">
        <f>'T 5'!S13</f>
        <v>5642.2419160853178</v>
      </c>
      <c r="T67" s="229">
        <f>'T 5'!T13</f>
        <v>5050.2115715129303</v>
      </c>
      <c r="U67" s="229">
        <f>'T 5'!U13</f>
        <v>5292.9324793628166</v>
      </c>
      <c r="V67" s="229">
        <f>'T 5'!V13</f>
        <v>5355.5264428541968</v>
      </c>
      <c r="W67" s="229">
        <f>'T 5'!W13</f>
        <v>21340.912409815261</v>
      </c>
      <c r="X67" s="229">
        <f>'T 5'!X13</f>
        <v>5563.808368648889</v>
      </c>
      <c r="Y67" s="229">
        <f>'T 5'!Y13</f>
        <v>5360.6375645922053</v>
      </c>
      <c r="Z67" s="229">
        <f>'T 5'!Z13</f>
        <v>5577.7898159992319</v>
      </c>
      <c r="AA67" s="229">
        <f>'T 5'!AA13</f>
        <v>5652.5469980124444</v>
      </c>
      <c r="AB67" s="229">
        <f>'T 5'!AB13</f>
        <v>22154.782747252772</v>
      </c>
      <c r="AC67" s="229">
        <f>'T 5'!AC13</f>
        <v>6111.5301144799632</v>
      </c>
      <c r="AD67" s="229">
        <f>'T 5'!AD13</f>
        <v>6068.1242438590607</v>
      </c>
      <c r="AE67" s="229">
        <f>'T 5'!AE13</f>
        <v>6058.245227649596</v>
      </c>
      <c r="AF67" s="229">
        <f>'T 5'!AF13</f>
        <v>6082.4925179463371</v>
      </c>
      <c r="AG67" s="229">
        <f>'T 5'!AG13</f>
        <v>24320.392103934959</v>
      </c>
      <c r="AH67" s="229">
        <f>'T 5'!AH13</f>
        <v>6304.5110385197622</v>
      </c>
      <c r="AI67" s="229">
        <f>'T 5'!AI13</f>
        <v>5881.3979887414371</v>
      </c>
      <c r="AJ67" s="229">
        <f>'T 5'!AJ13</f>
        <v>5937.8130046009919</v>
      </c>
      <c r="AK67" s="229">
        <f>'T 5'!AK13</f>
        <v>6019.5762097852976</v>
      </c>
      <c r="AL67" s="229">
        <f>'T 5'!AL13</f>
        <v>24143.298241647488</v>
      </c>
      <c r="AM67" s="229">
        <f>'T 5'!AM13</f>
        <v>6552.1112734726603</v>
      </c>
      <c r="AN67" s="229">
        <f>'T 5'!AN13</f>
        <v>6309.9180580572074</v>
      </c>
      <c r="AO67" s="229">
        <f>'T 5'!AO13</f>
        <v>6723.8763955124214</v>
      </c>
      <c r="AP67" s="229">
        <f>'T 5'!AP13</f>
        <v>6416.1222615509059</v>
      </c>
      <c r="AQ67" s="229">
        <f>'T 5'!AQ13</f>
        <v>26002.027988593196</v>
      </c>
      <c r="AR67" s="229">
        <f>'T 5'!AR13</f>
        <v>7119.7651950894024</v>
      </c>
      <c r="AS67" s="229">
        <f>'T 5'!AS13</f>
        <v>7010.8594033966519</v>
      </c>
      <c r="AT67" s="229">
        <f>'T 5'!AT13</f>
        <v>7172.6431657015282</v>
      </c>
      <c r="AU67" s="229">
        <f>'T 5'!AU13</f>
        <v>7085.0976633407181</v>
      </c>
      <c r="AV67" s="229">
        <f>'T 5'!AV13</f>
        <v>28388.365427528301</v>
      </c>
      <c r="AW67" s="229">
        <f>'T 5'!AW13</f>
        <v>7401.0832471963649</v>
      </c>
      <c r="AX67" s="229">
        <f>'T 5'!AX13</f>
        <v>4240.6572674345907</v>
      </c>
      <c r="AY67" s="229">
        <f>'T 5'!AY13</f>
        <v>0</v>
      </c>
      <c r="AZ67" s="229">
        <f>'T 5'!AZ13</f>
        <v>0</v>
      </c>
      <c r="BA67" s="229">
        <f>'T 5'!BA13</f>
        <v>11641.740514630956</v>
      </c>
    </row>
    <row r="68" spans="1:53" ht="39" customHeight="1">
      <c r="A68" s="216" t="s">
        <v>81</v>
      </c>
      <c r="B68" s="533"/>
      <c r="C68" s="222" t="s">
        <v>76</v>
      </c>
      <c r="D68" s="235" t="e">
        <f>D67/B67*100-100</f>
        <v>#DIV/0!</v>
      </c>
      <c r="E68" s="235">
        <f>E67/D67*100-100</f>
        <v>-15.960614979344598</v>
      </c>
      <c r="F68" s="235">
        <f>F67/E67*100-100</f>
        <v>14.555426785830107</v>
      </c>
      <c r="G68" s="235">
        <f>G67/F67*100-100</f>
        <v>-2.8035927682296489</v>
      </c>
      <c r="H68" s="236"/>
      <c r="I68" s="235">
        <f>I67/G67*100-100</f>
        <v>11.748951711959975</v>
      </c>
      <c r="J68" s="235">
        <f>J67/I67*100-100</f>
        <v>-16.70363287006775</v>
      </c>
      <c r="K68" s="235">
        <f>K67/J67*100-100</f>
        <v>10.025351428904528</v>
      </c>
      <c r="L68" s="235">
        <f>L67/K67*100-100</f>
        <v>6.5511669201207923</v>
      </c>
      <c r="M68" s="236"/>
      <c r="N68" s="235">
        <f>N67/L67*100-100</f>
        <v>3.4829994516281317</v>
      </c>
      <c r="O68" s="235">
        <f>O67/N67*100-100</f>
        <v>-11.756302835285453</v>
      </c>
      <c r="P68" s="235">
        <f>P67/O67*100-100</f>
        <v>7.5487051913587067</v>
      </c>
      <c r="Q68" s="235">
        <f>Q67/P67*100-100</f>
        <v>-1.7046097713770934</v>
      </c>
      <c r="R68" s="236"/>
      <c r="S68" s="235">
        <f>S67/Q67*100-100</f>
        <v>15.243366614861671</v>
      </c>
      <c r="T68" s="235">
        <f>T67/S67*100-100</f>
        <v>-10.49282099876973</v>
      </c>
      <c r="U68" s="235">
        <f>U67/T67*100-100</f>
        <v>4.8061532554203978</v>
      </c>
      <c r="V68" s="235">
        <f>V67/U67*100-100</f>
        <v>1.1825951631810057</v>
      </c>
      <c r="W68" s="236"/>
      <c r="X68" s="235">
        <f>X67/V67*100-100</f>
        <v>3.8891027430664593</v>
      </c>
      <c r="Y68" s="235">
        <f>Y67/X67*100-100</f>
        <v>-3.6516499238456248</v>
      </c>
      <c r="Z68" s="235">
        <f>Z67/Y67*100-100</f>
        <v>4.0508661290841417</v>
      </c>
      <c r="AA68" s="235">
        <f>AA67/Z67*100-100</f>
        <v>1.3402653108007172</v>
      </c>
      <c r="AB68" s="236"/>
      <c r="AC68" s="235">
        <f>AC67/AA67*100-100</f>
        <v>8.1199345468318427</v>
      </c>
      <c r="AD68" s="235">
        <f>AD67/AC67*100-100</f>
        <v>-0.71022918660028722</v>
      </c>
      <c r="AE68" s="235">
        <f>AE67/AD67*100-100</f>
        <v>-0.16280181177012309</v>
      </c>
      <c r="AF68" s="235">
        <f>AF67/AE67*100-100</f>
        <v>0.40023619687887901</v>
      </c>
      <c r="AG68" s="235"/>
      <c r="AH68" s="235">
        <f>AH67/AF67*100-100</f>
        <v>3.6501240226496208</v>
      </c>
      <c r="AI68" s="235">
        <f>AI67/AH67*100-100</f>
        <v>-6.7112746284867768</v>
      </c>
      <c r="AJ68" s="235">
        <f>AJ67/AI67*100-100</f>
        <v>0.95921098976039332</v>
      </c>
      <c r="AK68" s="235">
        <f>AK67/AJ67*100-100</f>
        <v>1.3769919180841583</v>
      </c>
      <c r="AL68" s="235"/>
      <c r="AM68" s="235">
        <f>AM67/AK67*100-100</f>
        <v>8.8467201864092146</v>
      </c>
      <c r="AN68" s="235">
        <f>AN67/AM67*100-100</f>
        <v>-3.696414870058959</v>
      </c>
      <c r="AO68" s="235">
        <f>AO67/AN67*100-100</f>
        <v>6.5604391950324157</v>
      </c>
      <c r="AP68" s="235">
        <f>AP67/AO67*100-100</f>
        <v>-4.5770343750951952</v>
      </c>
      <c r="AQ68" s="235"/>
      <c r="AR68" s="235">
        <f>AR67/AP67*100-100</f>
        <v>10.966794347968232</v>
      </c>
      <c r="AS68" s="235">
        <f>AS67/AR67*100-100</f>
        <v>-1.529626170366754</v>
      </c>
      <c r="AT68" s="235">
        <f>AT67/AS67*100-100</f>
        <v>2.3076166985533035</v>
      </c>
      <c r="AU68" s="235">
        <f>AU67/AT67*100-100</f>
        <v>-1.2205472980928391</v>
      </c>
      <c r="AV68" s="235"/>
      <c r="AW68" s="237">
        <f>AW67/AU67*100-100</f>
        <v>4.459862077704301</v>
      </c>
      <c r="AX68" s="237">
        <f>AX67/AV67*100-100</f>
        <v>-85.061988587330177</v>
      </c>
      <c r="AY68" s="237">
        <f>AY67/AW67*100-100</f>
        <v>-100</v>
      </c>
      <c r="AZ68" s="237">
        <f>AZ67/AX67*100-100</f>
        <v>-100</v>
      </c>
      <c r="BA68" s="237" t="e">
        <f>BA67/AY67*100-100</f>
        <v>#DIV/0!</v>
      </c>
    </row>
    <row r="69" spans="1:53" ht="39" customHeight="1">
      <c r="A69" s="217" t="s">
        <v>79</v>
      </c>
      <c r="B69" s="530"/>
      <c r="C69" s="223" t="s">
        <v>77</v>
      </c>
      <c r="D69" s="242" t="e">
        <f>D67/#REF!*100-100</f>
        <v>#REF!</v>
      </c>
      <c r="E69" s="242" t="e">
        <f>E67/#REF!*100-100</f>
        <v>#REF!</v>
      </c>
      <c r="F69" s="242" t="e">
        <f>F67/#REF!*100-100</f>
        <v>#REF!</v>
      </c>
      <c r="G69" s="242" t="e">
        <f>G67/#REF!*100-100</f>
        <v>#REF!</v>
      </c>
      <c r="H69" s="243"/>
      <c r="I69" s="242">
        <f t="shared" ref="I69:BA69" si="25">I67/D67*100-100</f>
        <v>4.5664112421380167</v>
      </c>
      <c r="J69" s="242">
        <f t="shared" si="25"/>
        <v>3.641907638232226</v>
      </c>
      <c r="K69" s="242">
        <f t="shared" si="25"/>
        <v>-0.45659441365650366</v>
      </c>
      <c r="L69" s="242">
        <f t="shared" si="25"/>
        <v>9.1240543401573575</v>
      </c>
      <c r="M69" s="242">
        <f t="shared" si="25"/>
        <v>4.2058784443429857</v>
      </c>
      <c r="N69" s="242">
        <f t="shared" si="25"/>
        <v>1.0522629737864406</v>
      </c>
      <c r="O69" s="242">
        <f t="shared" si="25"/>
        <v>7.054192144515909</v>
      </c>
      <c r="P69" s="242">
        <f t="shared" si="25"/>
        <v>4.6444260429320963</v>
      </c>
      <c r="Q69" s="242">
        <f t="shared" si="25"/>
        <v>-3.4636129245630087</v>
      </c>
      <c r="R69" s="242">
        <f t="shared" si="25"/>
        <v>2.0940660279268286</v>
      </c>
      <c r="S69" s="242">
        <f t="shared" si="25"/>
        <v>7.507303676572576</v>
      </c>
      <c r="T69" s="242">
        <f t="shared" si="25"/>
        <v>9.0466037042514529</v>
      </c>
      <c r="U69" s="242">
        <f t="shared" si="25"/>
        <v>6.2658545212234174</v>
      </c>
      <c r="V69" s="242">
        <f t="shared" si="25"/>
        <v>9.3871738306549446</v>
      </c>
      <c r="W69" s="242">
        <f t="shared" si="25"/>
        <v>8.021021129546682</v>
      </c>
      <c r="X69" s="242">
        <f t="shared" si="25"/>
        <v>-1.3901131607424446</v>
      </c>
      <c r="Y69" s="242">
        <f t="shared" si="25"/>
        <v>6.1467918459162405</v>
      </c>
      <c r="Z69" s="242">
        <f t="shared" si="25"/>
        <v>5.3818433873297238</v>
      </c>
      <c r="AA69" s="242">
        <f t="shared" si="25"/>
        <v>5.546057111800053</v>
      </c>
      <c r="AB69" s="242">
        <f t="shared" si="25"/>
        <v>3.8136623299348287</v>
      </c>
      <c r="AC69" s="242">
        <f t="shared" si="25"/>
        <v>9.8443675543786355</v>
      </c>
      <c r="AD69" s="242">
        <f t="shared" si="25"/>
        <v>13.197808483451823</v>
      </c>
      <c r="AE69" s="242">
        <f t="shared" si="25"/>
        <v>8.6137238494041952</v>
      </c>
      <c r="AF69" s="242">
        <f t="shared" si="25"/>
        <v>7.6062263628249553</v>
      </c>
      <c r="AG69" s="242">
        <f t="shared" si="25"/>
        <v>9.7749067611630096</v>
      </c>
      <c r="AH69" s="242">
        <f t="shared" si="25"/>
        <v>3.1576531641817667</v>
      </c>
      <c r="AI69" s="242">
        <f t="shared" si="25"/>
        <v>-3.0771659843087491</v>
      </c>
      <c r="AJ69" s="242">
        <f t="shared" si="25"/>
        <v>-1.9879060441290193</v>
      </c>
      <c r="AK69" s="242">
        <f t="shared" si="25"/>
        <v>-1.0343836507057773</v>
      </c>
      <c r="AL69" s="242">
        <f t="shared" si="25"/>
        <v>-0.72817025947051661</v>
      </c>
      <c r="AM69" s="242">
        <f t="shared" si="25"/>
        <v>3.9273503280443407</v>
      </c>
      <c r="AN69" s="242">
        <f t="shared" si="25"/>
        <v>7.2860240054502583</v>
      </c>
      <c r="AO69" s="242">
        <f t="shared" si="25"/>
        <v>13.238264497422492</v>
      </c>
      <c r="AP69" s="242">
        <f t="shared" si="25"/>
        <v>6.5876074651399961</v>
      </c>
      <c r="AQ69" s="242">
        <f t="shared" si="25"/>
        <v>7.6987399498688944</v>
      </c>
      <c r="AR69" s="242">
        <f t="shared" si="25"/>
        <v>8.6636795061003653</v>
      </c>
      <c r="AS69" s="242">
        <f t="shared" si="25"/>
        <v>11.108564943159678</v>
      </c>
      <c r="AT69" s="242">
        <f t="shared" si="25"/>
        <v>6.6742269457632801</v>
      </c>
      <c r="AU69" s="242">
        <f t="shared" si="25"/>
        <v>10.4264752839686</v>
      </c>
      <c r="AV69" s="242">
        <f t="shared" si="25"/>
        <v>9.1775050776114995</v>
      </c>
      <c r="AW69" s="244">
        <f t="shared" si="25"/>
        <v>3.9512265418667454</v>
      </c>
      <c r="AX69" s="244">
        <f t="shared" si="25"/>
        <v>-39.51301797066337</v>
      </c>
      <c r="AY69" s="244">
        <f t="shared" si="25"/>
        <v>-100</v>
      </c>
      <c r="AZ69" s="244">
        <f t="shared" si="25"/>
        <v>-100</v>
      </c>
      <c r="BA69" s="244">
        <f t="shared" si="25"/>
        <v>-58.991155921425765</v>
      </c>
    </row>
    <row r="70" spans="1:53" ht="39" customHeight="1">
      <c r="A70" s="376" t="s">
        <v>196</v>
      </c>
      <c r="B70" s="531"/>
      <c r="C70" s="248" t="s">
        <v>201</v>
      </c>
      <c r="D70" s="233">
        <f t="shared" ref="D70:AI70" si="26">D64/D71*100</f>
        <v>2.5846409847023057</v>
      </c>
      <c r="E70" s="233">
        <f t="shared" si="26"/>
        <v>2.0244205393984021</v>
      </c>
      <c r="F70" s="233">
        <f t="shared" si="26"/>
        <v>2.3800892754569154</v>
      </c>
      <c r="G70" s="233">
        <f t="shared" si="26"/>
        <v>2.2356024809270267</v>
      </c>
      <c r="H70" s="233">
        <f t="shared" si="26"/>
        <v>2.2994985009108158</v>
      </c>
      <c r="I70" s="233">
        <f t="shared" si="26"/>
        <v>2.1463281205268059</v>
      </c>
      <c r="J70" s="233">
        <f t="shared" si="26"/>
        <v>1.9397307378958739</v>
      </c>
      <c r="K70" s="233">
        <f t="shared" si="26"/>
        <v>2.2569298283743398</v>
      </c>
      <c r="L70" s="233">
        <f t="shared" si="26"/>
        <v>2.1035630636246472</v>
      </c>
      <c r="M70" s="233">
        <f t="shared" si="26"/>
        <v>2.1122371403084048</v>
      </c>
      <c r="N70" s="233">
        <f t="shared" si="26"/>
        <v>2.0225782270791144</v>
      </c>
      <c r="O70" s="233">
        <f t="shared" si="26"/>
        <v>2.0102045954971151</v>
      </c>
      <c r="P70" s="233">
        <f t="shared" si="26"/>
        <v>2.1200724371557271</v>
      </c>
      <c r="Q70" s="233">
        <f t="shared" si="26"/>
        <v>2.0401671813692639</v>
      </c>
      <c r="R70" s="233">
        <f t="shared" si="26"/>
        <v>2.0483395752078932</v>
      </c>
      <c r="S70" s="233">
        <f t="shared" si="26"/>
        <v>2.0325553660018292</v>
      </c>
      <c r="T70" s="233">
        <f t="shared" si="26"/>
        <v>2.0206088491478016</v>
      </c>
      <c r="U70" s="233">
        <f t="shared" si="26"/>
        <v>2.157882412789315</v>
      </c>
      <c r="V70" s="233">
        <f t="shared" si="26"/>
        <v>2.3146555029157145</v>
      </c>
      <c r="W70" s="233">
        <f t="shared" si="26"/>
        <v>2.1270564387797042</v>
      </c>
      <c r="X70" s="233">
        <f t="shared" si="26"/>
        <v>3.3063395028201201</v>
      </c>
      <c r="Y70" s="233">
        <f t="shared" si="26"/>
        <v>3.4566769921023157</v>
      </c>
      <c r="Z70" s="233">
        <f t="shared" si="26"/>
        <v>3.9477713725839392</v>
      </c>
      <c r="AA70" s="233">
        <f t="shared" si="26"/>
        <v>4.0343509280132208</v>
      </c>
      <c r="AB70" s="233">
        <f t="shared" si="26"/>
        <v>3.6785028510868676</v>
      </c>
      <c r="AC70" s="233">
        <f t="shared" si="26"/>
        <v>4.6690556117484689</v>
      </c>
      <c r="AD70" s="233">
        <f t="shared" si="26"/>
        <v>4.4895798232653741</v>
      </c>
      <c r="AE70" s="233">
        <f t="shared" si="26"/>
        <v>4.6133541165667555</v>
      </c>
      <c r="AF70" s="233">
        <f t="shared" si="26"/>
        <v>4.2988584515503465</v>
      </c>
      <c r="AG70" s="233">
        <f t="shared" si="26"/>
        <v>4.5133052926726744</v>
      </c>
      <c r="AH70" s="233">
        <f t="shared" si="26"/>
        <v>3.9559394226623459</v>
      </c>
      <c r="AI70" s="233">
        <f t="shared" si="26"/>
        <v>3.8015892772980315</v>
      </c>
      <c r="AJ70" s="233">
        <f t="shared" ref="AJ70:BA70" si="27">AJ64/AJ71*100</f>
        <v>3.7800076245188627</v>
      </c>
      <c r="AK70" s="233">
        <f t="shared" si="27"/>
        <v>3.7622842402670784</v>
      </c>
      <c r="AL70" s="233">
        <f t="shared" si="27"/>
        <v>3.8243145515452603</v>
      </c>
      <c r="AM70" s="233">
        <f t="shared" si="27"/>
        <v>4.0112007731236039</v>
      </c>
      <c r="AN70" s="233">
        <f t="shared" si="27"/>
        <v>3.8178694117750251</v>
      </c>
      <c r="AO70" s="233">
        <f t="shared" si="27"/>
        <v>3.9791425472592672</v>
      </c>
      <c r="AP70" s="233">
        <f t="shared" si="27"/>
        <v>3.7813125977482236</v>
      </c>
      <c r="AQ70" s="233">
        <f t="shared" si="27"/>
        <v>3.8963733505279237</v>
      </c>
      <c r="AR70" s="233">
        <f t="shared" si="27"/>
        <v>4.2815389206008758</v>
      </c>
      <c r="AS70" s="233">
        <f t="shared" si="27"/>
        <v>4.4200797676188781</v>
      </c>
      <c r="AT70" s="233">
        <f t="shared" si="27"/>
        <v>4.5276093106888604</v>
      </c>
      <c r="AU70" s="233">
        <f t="shared" si="27"/>
        <v>4.3839203796347137</v>
      </c>
      <c r="AV70" s="233">
        <f t="shared" si="27"/>
        <v>4.4026475934903431</v>
      </c>
      <c r="AW70" s="234">
        <f t="shared" si="27"/>
        <v>4.7330439666636135</v>
      </c>
      <c r="AX70" s="234">
        <f t="shared" si="27"/>
        <v>4.2803930016062477</v>
      </c>
      <c r="AY70" s="234" t="e">
        <f t="shared" si="27"/>
        <v>#DIV/0!</v>
      </c>
      <c r="AZ70" s="234" t="e">
        <f t="shared" si="27"/>
        <v>#DIV/0!</v>
      </c>
      <c r="BA70" s="234">
        <f t="shared" si="27"/>
        <v>4.536675177941734</v>
      </c>
    </row>
    <row r="71" spans="1:53" ht="39" customHeight="1">
      <c r="A71" s="249" t="s">
        <v>197</v>
      </c>
      <c r="B71" s="530"/>
      <c r="C71" s="515" t="s">
        <v>198</v>
      </c>
      <c r="D71" s="247">
        <f>'T 4'!D26</f>
        <v>138401.27104889471</v>
      </c>
      <c r="E71" s="247">
        <f>'T 4'!E26</f>
        <v>153089.76220061528</v>
      </c>
      <c r="F71" s="247">
        <f>'T 4'!F26</f>
        <v>159487.56072784608</v>
      </c>
      <c r="G71" s="247">
        <f>'T 4'!G26</f>
        <v>159723.38377773904</v>
      </c>
      <c r="H71" s="247">
        <f>'T 4'!H26</f>
        <v>610701.97775509523</v>
      </c>
      <c r="I71" s="247">
        <f>'T 4'!I26</f>
        <v>170083.09291084963</v>
      </c>
      <c r="J71" s="247">
        <f>'T 4'!J26</f>
        <v>166591.68547393812</v>
      </c>
      <c r="K71" s="247">
        <f>'T 4'!K26</f>
        <v>168996.87331157684</v>
      </c>
      <c r="L71" s="247">
        <f>'T 4'!L26</f>
        <v>174402.29690178193</v>
      </c>
      <c r="M71" s="247">
        <f>'T 4'!M26</f>
        <v>680073.94859814667</v>
      </c>
      <c r="N71" s="247">
        <f>'T 4'!N26</f>
        <v>184386.90579026676</v>
      </c>
      <c r="O71" s="247">
        <f>'T 4'!O26</f>
        <v>174597.25778433293</v>
      </c>
      <c r="P71" s="247">
        <f>'T 4'!P26</f>
        <v>180040.86592597596</v>
      </c>
      <c r="Q71" s="247">
        <f>'T 4'!Q26</f>
        <v>184343.59094406437</v>
      </c>
      <c r="R71" s="247">
        <f>'T 4'!R26</f>
        <v>723368.62044464005</v>
      </c>
      <c r="S71" s="247">
        <f>'T 4'!S26</f>
        <v>196893.09675546945</v>
      </c>
      <c r="T71" s="247">
        <f>'T 4'!T26</f>
        <v>189356.65249320504</v>
      </c>
      <c r="U71" s="247">
        <f>'T 4'!U26</f>
        <v>188804.03614276333</v>
      </c>
      <c r="V71" s="247">
        <f>'T 4'!V26</f>
        <v>175603.7533837934</v>
      </c>
      <c r="W71" s="247">
        <f>'T 4'!W26</f>
        <v>750657.53877523099</v>
      </c>
      <c r="X71" s="247">
        <f>'T 4'!X26</f>
        <v>152296.29422428473</v>
      </c>
      <c r="Y71" s="247">
        <f>'T 4'!Y26</f>
        <v>148854.91308048408</v>
      </c>
      <c r="Z71" s="247">
        <f>'T 4'!Z26</f>
        <v>145953.81150872746</v>
      </c>
      <c r="AA71" s="247">
        <f>'T 4'!AA26</f>
        <v>141628.41948950518</v>
      </c>
      <c r="AB71" s="247">
        <f>'T 4'!AB26</f>
        <v>588733.43830300157</v>
      </c>
      <c r="AC71" s="247">
        <f>'T 4'!AC26</f>
        <v>130891.64836056286</v>
      </c>
      <c r="AD71" s="247">
        <f>'T 4'!AD26</f>
        <v>134312.35068980689</v>
      </c>
      <c r="AE71" s="247">
        <f>'T 4'!AE26</f>
        <v>141077.11388658331</v>
      </c>
      <c r="AF71" s="247">
        <f>'T 4'!AF26</f>
        <v>146024.02902293956</v>
      </c>
      <c r="AG71" s="247">
        <f>'T 4'!AG26</f>
        <v>552305.1419598927</v>
      </c>
      <c r="AH71" s="247">
        <f>'T 4'!AH26</f>
        <v>145986.57460502803</v>
      </c>
      <c r="AI71" s="247">
        <f>'T 4'!AI26</f>
        <v>140973.57775178686</v>
      </c>
      <c r="AJ71" s="247">
        <f>'T 4'!AJ26</f>
        <v>144588.41476045357</v>
      </c>
      <c r="AK71" s="247">
        <f>'T 4'!AK26</f>
        <v>154852.23774644724</v>
      </c>
      <c r="AL71" s="247">
        <f>'T 4'!AL26</f>
        <v>586400.80486371566</v>
      </c>
      <c r="AM71" s="247">
        <f>'T 4'!AM26</f>
        <v>160151.74519108131</v>
      </c>
      <c r="AN71" s="247">
        <f>'T 4'!AN26</f>
        <v>162958.72724563457</v>
      </c>
      <c r="AO71" s="247">
        <f>'T 4'!AO26</f>
        <v>171916.89171677417</v>
      </c>
      <c r="AP71" s="247">
        <f>'T 4'!AP26</f>
        <v>172311.86772659028</v>
      </c>
      <c r="AQ71" s="247">
        <f>'T 4'!AQ26</f>
        <v>667339.2318800803</v>
      </c>
      <c r="AR71" s="247">
        <f>'T 4'!AR26</f>
        <v>162706.3261603885</v>
      </c>
      <c r="AS71" s="247">
        <f>'T 4'!AS26</f>
        <v>158139.21337057746</v>
      </c>
      <c r="AT71" s="247">
        <f>'T 4'!AT26</f>
        <v>159554.54842693618</v>
      </c>
      <c r="AU71" s="247">
        <f>'T 4'!AU26</f>
        <v>159648.59766821144</v>
      </c>
      <c r="AV71" s="247">
        <f>'T 4'!AV26</f>
        <v>640048.68562611355</v>
      </c>
      <c r="AW71" s="247">
        <f>'T 4'!AW26</f>
        <v>152164.11391383252</v>
      </c>
      <c r="AX71" s="247">
        <f>'T 4'!AX26</f>
        <v>116591.34147933044</v>
      </c>
      <c r="AY71" s="247">
        <f>'T 4'!AY26</f>
        <v>0</v>
      </c>
      <c r="AZ71" s="247">
        <f>'T 4'!AZ26</f>
        <v>0</v>
      </c>
      <c r="BA71" s="247">
        <f>'T 4'!BA26</f>
        <v>268755.45539316308</v>
      </c>
    </row>
    <row r="72" spans="1:53" s="537" customFormat="1">
      <c r="B72" s="538"/>
    </row>
    <row r="73" spans="1:53" s="71" customFormat="1" ht="78" customHeight="1" thickBot="1">
      <c r="A73" s="374" t="s">
        <v>36</v>
      </c>
      <c r="B73" s="358">
        <v>8</v>
      </c>
      <c r="C73" s="375" t="s">
        <v>35</v>
      </c>
      <c r="D73" s="372" t="s">
        <v>132</v>
      </c>
      <c r="E73" s="372" t="s">
        <v>133</v>
      </c>
      <c r="F73" s="372" t="s">
        <v>134</v>
      </c>
      <c r="G73" s="372" t="s">
        <v>135</v>
      </c>
      <c r="H73" s="372">
        <v>2011</v>
      </c>
      <c r="I73" s="372" t="s">
        <v>136</v>
      </c>
      <c r="J73" s="372" t="s">
        <v>137</v>
      </c>
      <c r="K73" s="372" t="s">
        <v>138</v>
      </c>
      <c r="L73" s="372" t="s">
        <v>139</v>
      </c>
      <c r="M73" s="372">
        <v>2012</v>
      </c>
      <c r="N73" s="372" t="s">
        <v>140</v>
      </c>
      <c r="O73" s="372" t="s">
        <v>141</v>
      </c>
      <c r="P73" s="372" t="s">
        <v>142</v>
      </c>
      <c r="Q73" s="372" t="s">
        <v>143</v>
      </c>
      <c r="R73" s="372">
        <v>2013</v>
      </c>
      <c r="S73" s="372" t="s">
        <v>144</v>
      </c>
      <c r="T73" s="372" t="s">
        <v>145</v>
      </c>
      <c r="U73" s="372" t="s">
        <v>146</v>
      </c>
      <c r="V73" s="372" t="s">
        <v>147</v>
      </c>
      <c r="W73" s="372">
        <v>2014</v>
      </c>
      <c r="X73" s="372" t="s">
        <v>148</v>
      </c>
      <c r="Y73" s="372" t="s">
        <v>149</v>
      </c>
      <c r="Z73" s="372" t="s">
        <v>150</v>
      </c>
      <c r="AA73" s="372" t="s">
        <v>151</v>
      </c>
      <c r="AB73" s="372">
        <v>2015</v>
      </c>
      <c r="AC73" s="372" t="s">
        <v>152</v>
      </c>
      <c r="AD73" s="372" t="s">
        <v>153</v>
      </c>
      <c r="AE73" s="372" t="s">
        <v>68</v>
      </c>
      <c r="AF73" s="372" t="s">
        <v>69</v>
      </c>
      <c r="AG73" s="372">
        <v>2016</v>
      </c>
      <c r="AH73" s="372" t="s">
        <v>70</v>
      </c>
      <c r="AI73" s="372" t="s">
        <v>71</v>
      </c>
      <c r="AJ73" s="372" t="s">
        <v>72</v>
      </c>
      <c r="AK73" s="372" t="s">
        <v>73</v>
      </c>
      <c r="AL73" s="372">
        <v>2017</v>
      </c>
      <c r="AM73" s="372" t="s">
        <v>83</v>
      </c>
      <c r="AN73" s="372" t="s">
        <v>84</v>
      </c>
      <c r="AO73" s="372" t="s">
        <v>82</v>
      </c>
      <c r="AP73" s="372" t="s">
        <v>154</v>
      </c>
      <c r="AQ73" s="372">
        <v>2018</v>
      </c>
      <c r="AR73" s="372" t="s">
        <v>85</v>
      </c>
      <c r="AS73" s="372" t="s">
        <v>155</v>
      </c>
      <c r="AT73" s="372" t="s">
        <v>156</v>
      </c>
      <c r="AU73" s="372" t="s">
        <v>157</v>
      </c>
      <c r="AV73" s="372">
        <v>2019</v>
      </c>
      <c r="AW73" s="373" t="s">
        <v>443</v>
      </c>
      <c r="AX73" s="373" t="s">
        <v>444</v>
      </c>
      <c r="AY73" s="373" t="s">
        <v>445</v>
      </c>
      <c r="AZ73" s="373" t="s">
        <v>446</v>
      </c>
      <c r="BA73" s="231">
        <v>2020</v>
      </c>
    </row>
    <row r="74" spans="1:53" s="1" customFormat="1" ht="39" customHeight="1">
      <c r="A74" s="218" t="s">
        <v>75</v>
      </c>
      <c r="B74" s="528"/>
      <c r="C74" s="221" t="s">
        <v>74</v>
      </c>
      <c r="D74" s="219">
        <f>'T 4'!D14</f>
        <v>916.68552691232856</v>
      </c>
      <c r="E74" s="219">
        <f>'T 4'!E14</f>
        <v>920.67061672461568</v>
      </c>
      <c r="F74" s="219">
        <f>'T 4'!F14</f>
        <v>951.23479078487117</v>
      </c>
      <c r="G74" s="219">
        <f>'T 4'!G14</f>
        <v>1137.7350143391609</v>
      </c>
      <c r="H74" s="219">
        <f>'T 4'!H14</f>
        <v>3926.3259487609766</v>
      </c>
      <c r="I74" s="219">
        <f>'T 4'!I14</f>
        <v>1053.3929871238004</v>
      </c>
      <c r="J74" s="219">
        <f>'T 4'!J14</f>
        <v>1141.822836427732</v>
      </c>
      <c r="K74" s="219">
        <f>'T 4'!K14</f>
        <v>1113.7244757261187</v>
      </c>
      <c r="L74" s="219">
        <f>'T 4'!L14</f>
        <v>1262.1086653297191</v>
      </c>
      <c r="M74" s="219">
        <f>'T 4'!M14</f>
        <v>4571.0489646073702</v>
      </c>
      <c r="N74" s="219">
        <f>'T 4'!N14</f>
        <v>1241.8012031905191</v>
      </c>
      <c r="O74" s="219">
        <f>'T 4'!O14</f>
        <v>1302.3543504931226</v>
      </c>
      <c r="P74" s="219">
        <f>'T 4'!P14</f>
        <v>1311.3858489036515</v>
      </c>
      <c r="Q74" s="219">
        <f>'T 4'!Q14</f>
        <v>1405.6796966804136</v>
      </c>
      <c r="R74" s="219">
        <f>'T 4'!R14</f>
        <v>5261.2210992677064</v>
      </c>
      <c r="S74" s="219">
        <f>'T 4'!S14</f>
        <v>1499.6048336262822</v>
      </c>
      <c r="T74" s="219">
        <f>'T 4'!T14</f>
        <v>1480.2727188605832</v>
      </c>
      <c r="U74" s="219">
        <f>'T 4'!U14</f>
        <v>1597.1505067076359</v>
      </c>
      <c r="V74" s="219">
        <f>'T 4'!V14</f>
        <v>1707.0529428105633</v>
      </c>
      <c r="W74" s="219">
        <f>'T 4'!W14</f>
        <v>6284.0810020050649</v>
      </c>
      <c r="X74" s="219">
        <f>'T 4'!X14</f>
        <v>1561.1603366102859</v>
      </c>
      <c r="Y74" s="219">
        <f>'T 4'!Y14</f>
        <v>1521.6747653042244</v>
      </c>
      <c r="Z74" s="219">
        <f>'T 4'!Z14</f>
        <v>1557.5246799708341</v>
      </c>
      <c r="AA74" s="219">
        <f>'T 4'!AA14</f>
        <v>1590.9907479247681</v>
      </c>
      <c r="AB74" s="219">
        <f>'T 4'!AB14</f>
        <v>6231.3505298101127</v>
      </c>
      <c r="AC74" s="219">
        <f>'T 4'!AC14</f>
        <v>1431.4896679115336</v>
      </c>
      <c r="AD74" s="219">
        <f>'T 4'!AD14</f>
        <v>1347.3974506264269</v>
      </c>
      <c r="AE74" s="219">
        <f>'T 4'!AE14</f>
        <v>1388.0690711043667</v>
      </c>
      <c r="AF74" s="219">
        <f>'T 4'!AF14</f>
        <v>1453.3803413920971</v>
      </c>
      <c r="AG74" s="219">
        <f>'T 4'!AG14</f>
        <v>5620.3365310344243</v>
      </c>
      <c r="AH74" s="219">
        <f>'T 4'!AH14</f>
        <v>1318.650413062202</v>
      </c>
      <c r="AI74" s="219">
        <f>'T 4'!AI14</f>
        <v>1398.558688445949</v>
      </c>
      <c r="AJ74" s="219">
        <f>'T 4'!AJ14</f>
        <v>1361.1367097402863</v>
      </c>
      <c r="AK74" s="219">
        <f>'T 4'!AK14</f>
        <v>1377.4022727996157</v>
      </c>
      <c r="AL74" s="219">
        <f>'T 4'!AL14</f>
        <v>5455.748084048053</v>
      </c>
      <c r="AM74" s="219">
        <f>'T 4'!AM14</f>
        <v>1263.5034666493498</v>
      </c>
      <c r="AN74" s="219">
        <f>'T 4'!AN14</f>
        <v>1351.6761900977713</v>
      </c>
      <c r="AO74" s="219">
        <f>'T 4'!AO14</f>
        <v>1397.3760449248241</v>
      </c>
      <c r="AP74" s="219">
        <f>'T 4'!AP14</f>
        <v>1396.2978217131722</v>
      </c>
      <c r="AQ74" s="219">
        <f>'T 4'!AQ14</f>
        <v>5408.8535233851171</v>
      </c>
      <c r="AR74" s="219">
        <f>'T 4'!AR14</f>
        <v>1240.5080936025538</v>
      </c>
      <c r="AS74" s="219">
        <f>'T 4'!AS14</f>
        <v>1357.2767589577584</v>
      </c>
      <c r="AT74" s="219">
        <f>'T 4'!AT14</f>
        <v>1508.9781651912467</v>
      </c>
      <c r="AU74" s="219">
        <f>'T 4'!AU14</f>
        <v>1648.5416981921039</v>
      </c>
      <c r="AV74" s="219">
        <f>'T 4'!AV14</f>
        <v>5755.3047159436628</v>
      </c>
      <c r="AW74" s="219">
        <f>'T 4'!AW14</f>
        <v>1274.5006060191076</v>
      </c>
      <c r="AX74" s="219">
        <f>'T 4'!AX14</f>
        <v>869.84431781883518</v>
      </c>
      <c r="AY74" s="219">
        <f>'T 4'!AY13</f>
        <v>0</v>
      </c>
      <c r="AZ74" s="219">
        <f>'T 4'!AZ13</f>
        <v>0</v>
      </c>
      <c r="BA74" s="219">
        <f>'T 4'!BA13</f>
        <v>12192.562034185899</v>
      </c>
    </row>
    <row r="75" spans="1:53" ht="39" customHeight="1">
      <c r="A75" s="216" t="s">
        <v>81</v>
      </c>
      <c r="B75" s="533"/>
      <c r="C75" s="222" t="s">
        <v>76</v>
      </c>
      <c r="D75" s="623" t="e">
        <f>D74/B74*100-100</f>
        <v>#DIV/0!</v>
      </c>
      <c r="E75" s="235">
        <f>E74/D74*100-100</f>
        <v>0.43472812598122346</v>
      </c>
      <c r="F75" s="235">
        <f>F74/E74*100-100</f>
        <v>3.3197729464844628</v>
      </c>
      <c r="G75" s="235">
        <f>G74/F74*100-100</f>
        <v>19.606118842689398</v>
      </c>
      <c r="H75" s="236"/>
      <c r="I75" s="235">
        <f>I74/G74*100-100</f>
        <v>-7.4131521094434731</v>
      </c>
      <c r="J75" s="235">
        <f>J74/I74*100-100</f>
        <v>8.3947634344312121</v>
      </c>
      <c r="K75" s="235">
        <f>K74/J74*100-100</f>
        <v>-2.4608336604582917</v>
      </c>
      <c r="L75" s="235">
        <f>L74/K74*100-100</f>
        <v>13.32324042774205</v>
      </c>
      <c r="M75" s="236"/>
      <c r="N75" s="235">
        <f>N74/L74*100-100</f>
        <v>-1.6090105944954161</v>
      </c>
      <c r="O75" s="235">
        <f>O74/N74*100-100</f>
        <v>4.8762351934453108</v>
      </c>
      <c r="P75" s="235">
        <f>P74/O74*100-100</f>
        <v>0.69347473727938791</v>
      </c>
      <c r="Q75" s="235">
        <f>Q74/P74*100-100</f>
        <v>7.1903969267011547</v>
      </c>
      <c r="R75" s="236"/>
      <c r="S75" s="235">
        <f>S74/Q74*100-100</f>
        <v>6.6818306594082344</v>
      </c>
      <c r="T75" s="235">
        <f>T74/S74*100-100</f>
        <v>-1.2891472694810489</v>
      </c>
      <c r="U75" s="235">
        <f>U74/T74*100-100</f>
        <v>7.8956928921190723</v>
      </c>
      <c r="V75" s="235">
        <f>V74/U74*100-100</f>
        <v>6.881157138376409</v>
      </c>
      <c r="W75" s="236"/>
      <c r="X75" s="235">
        <f>X74/V74*100-100</f>
        <v>-8.5464605426984406</v>
      </c>
      <c r="Y75" s="235">
        <f>Y74/X74*100-100</f>
        <v>-2.5292450993083548</v>
      </c>
      <c r="Z75" s="235">
        <f>Z74/Y74*100-100</f>
        <v>2.3559511851037627</v>
      </c>
      <c r="AA75" s="235">
        <f>AA74/Z74*100-100</f>
        <v>2.1486701549127787</v>
      </c>
      <c r="AB75" s="236"/>
      <c r="AC75" s="235">
        <f>AC74/AA74*100-100</f>
        <v>-10.025267602673495</v>
      </c>
      <c r="AD75" s="235">
        <f>AD74/AC74*100-100</f>
        <v>-5.8744550638491688</v>
      </c>
      <c r="AE75" s="235">
        <f>AE74/AD74*100-100</f>
        <v>3.0185317969119581</v>
      </c>
      <c r="AF75" s="235">
        <f>AF74/AE74*100-100</f>
        <v>4.7051887868784377</v>
      </c>
      <c r="AG75" s="235"/>
      <c r="AH75" s="235">
        <f>AH74/AF74*100-100</f>
        <v>-9.2701080710123023</v>
      </c>
      <c r="AI75" s="235">
        <f>AI74/AH74*100-100</f>
        <v>6.059852906592738</v>
      </c>
      <c r="AJ75" s="235">
        <f>AJ74/AI74*100-100</f>
        <v>-2.6757531889666524</v>
      </c>
      <c r="AK75" s="235">
        <f>AK74/AJ74*100-100</f>
        <v>1.1949984849378694</v>
      </c>
      <c r="AL75" s="235"/>
      <c r="AM75" s="235">
        <f>AM74/AK74*100-100</f>
        <v>-8.2691025272350345</v>
      </c>
      <c r="AN75" s="235">
        <f>AN74/AM74*100-100</f>
        <v>6.9784314626571131</v>
      </c>
      <c r="AO75" s="235">
        <f>AO74/AN74*100-100</f>
        <v>3.3809765357890313</v>
      </c>
      <c r="AP75" s="235">
        <f>AP74/AO74*100-100</f>
        <v>-7.7160562152755574E-2</v>
      </c>
      <c r="AQ75" s="235"/>
      <c r="AR75" s="235">
        <f>AR74/AP74*100-100</f>
        <v>-11.157342344018986</v>
      </c>
      <c r="AS75" s="235">
        <f>AS74/AR74*100-100</f>
        <v>9.4129708590693184</v>
      </c>
      <c r="AT75" s="235">
        <f>AT74/AS74*100-100</f>
        <v>11.176895591285202</v>
      </c>
      <c r="AU75" s="235">
        <f>AU74/AT74*100-100</f>
        <v>9.2488769036077372</v>
      </c>
      <c r="AV75" s="235"/>
      <c r="AW75" s="237">
        <f>AW74/AU74*100-100</f>
        <v>-22.689210262815536</v>
      </c>
      <c r="AX75" s="237">
        <f>AX74/AV74*100-100</f>
        <v>-84.886216095402489</v>
      </c>
      <c r="AY75" s="237">
        <f>AY74/AW74*100-100</f>
        <v>-100</v>
      </c>
      <c r="AZ75" s="237">
        <f>AZ74/AX74*100-100</f>
        <v>-100</v>
      </c>
      <c r="BA75" s="237" t="e">
        <f>BA74/AY74*100-100</f>
        <v>#DIV/0!</v>
      </c>
    </row>
    <row r="76" spans="1:53" ht="39" customHeight="1">
      <c r="A76" s="224" t="s">
        <v>79</v>
      </c>
      <c r="B76" s="534"/>
      <c r="C76" s="225" t="s">
        <v>77</v>
      </c>
      <c r="D76" s="238" t="e">
        <f>D74/#REF!*100-100</f>
        <v>#REF!</v>
      </c>
      <c r="E76" s="238" t="e">
        <f>E74/#REF!*100-100</f>
        <v>#REF!</v>
      </c>
      <c r="F76" s="238" t="e">
        <f>F74/#REF!*100-100</f>
        <v>#REF!</v>
      </c>
      <c r="G76" s="238" t="e">
        <f>G74/#REF!*100-100</f>
        <v>#REF!</v>
      </c>
      <c r="H76" s="239"/>
      <c r="I76" s="238">
        <f t="shared" ref="I76:BA76" si="28">I74/D74*100-100</f>
        <v>14.913234276965554</v>
      </c>
      <c r="J76" s="238">
        <f t="shared" si="28"/>
        <v>24.020775257267246</v>
      </c>
      <c r="K76" s="238">
        <f t="shared" si="28"/>
        <v>17.081974557214849</v>
      </c>
      <c r="L76" s="238">
        <f t="shared" si="28"/>
        <v>10.931688787199633</v>
      </c>
      <c r="M76" s="238">
        <f t="shared" si="28"/>
        <v>16.420516896969488</v>
      </c>
      <c r="N76" s="238">
        <f t="shared" si="28"/>
        <v>17.885843020575948</v>
      </c>
      <c r="O76" s="238">
        <f t="shared" si="28"/>
        <v>14.059231339918199</v>
      </c>
      <c r="P76" s="238">
        <f t="shared" si="28"/>
        <v>17.747780307033565</v>
      </c>
      <c r="Q76" s="238">
        <f t="shared" si="28"/>
        <v>11.375488917444954</v>
      </c>
      <c r="R76" s="238">
        <f t="shared" si="28"/>
        <v>15.098769232274421</v>
      </c>
      <c r="S76" s="238">
        <f t="shared" si="28"/>
        <v>20.760459063286191</v>
      </c>
      <c r="T76" s="238">
        <f t="shared" si="28"/>
        <v>13.661287214197387</v>
      </c>
      <c r="U76" s="238">
        <f t="shared" si="28"/>
        <v>21.791043272496054</v>
      </c>
      <c r="V76" s="238">
        <f t="shared" si="28"/>
        <v>21.439681233346292</v>
      </c>
      <c r="W76" s="238">
        <f t="shared" si="28"/>
        <v>19.441492448962606</v>
      </c>
      <c r="X76" s="238">
        <f t="shared" si="28"/>
        <v>4.1047815800348246</v>
      </c>
      <c r="Y76" s="238">
        <f t="shared" si="28"/>
        <v>2.7969201834314532</v>
      </c>
      <c r="Z76" s="238">
        <f t="shared" si="28"/>
        <v>-2.48103272486739</v>
      </c>
      <c r="AA76" s="238">
        <f t="shared" si="28"/>
        <v>-6.7989803933500497</v>
      </c>
      <c r="AB76" s="238">
        <f t="shared" si="28"/>
        <v>-0.83911191116294503</v>
      </c>
      <c r="AC76" s="238">
        <f t="shared" si="28"/>
        <v>-8.3060442709109168</v>
      </c>
      <c r="AD76" s="238">
        <f t="shared" si="28"/>
        <v>-11.45299367851149</v>
      </c>
      <c r="AE76" s="238">
        <f t="shared" si="28"/>
        <v>-10.879802486959022</v>
      </c>
      <c r="AF76" s="238">
        <f t="shared" si="28"/>
        <v>-8.6493530344010594</v>
      </c>
      <c r="AG76" s="238">
        <f t="shared" si="28"/>
        <v>-9.8054827096094641</v>
      </c>
      <c r="AH76" s="238">
        <f t="shared" si="28"/>
        <v>-7.8826454272602575</v>
      </c>
      <c r="AI76" s="238">
        <f t="shared" si="28"/>
        <v>3.7970413106939134</v>
      </c>
      <c r="AJ76" s="238">
        <f t="shared" si="28"/>
        <v>-1.9402753021975201</v>
      </c>
      <c r="AK76" s="238">
        <f t="shared" si="28"/>
        <v>-5.2276796670929855</v>
      </c>
      <c r="AL76" s="238">
        <f t="shared" si="28"/>
        <v>-2.9284446950381948</v>
      </c>
      <c r="AM76" s="238">
        <f t="shared" si="28"/>
        <v>-4.182074783929167</v>
      </c>
      <c r="AN76" s="238">
        <f t="shared" si="28"/>
        <v>-3.3522010006081757</v>
      </c>
      <c r="AO76" s="238">
        <f t="shared" si="28"/>
        <v>2.6624316958913283</v>
      </c>
      <c r="AP76" s="238">
        <f t="shared" si="28"/>
        <v>1.3718250134109837</v>
      </c>
      <c r="AQ76" s="238">
        <f t="shared" si="28"/>
        <v>-0.85954409808711318</v>
      </c>
      <c r="AR76" s="238">
        <f t="shared" si="28"/>
        <v>-1.8199691297861449</v>
      </c>
      <c r="AS76" s="238">
        <f t="shared" si="28"/>
        <v>0.4143424957113524</v>
      </c>
      <c r="AT76" s="238">
        <f t="shared" si="28"/>
        <v>7.9865488371404467</v>
      </c>
      <c r="AU76" s="238">
        <f t="shared" si="28"/>
        <v>18.065191577069413</v>
      </c>
      <c r="AV76" s="238">
        <f t="shared" si="28"/>
        <v>6.4052611345577759</v>
      </c>
      <c r="AW76" s="240">
        <f t="shared" si="28"/>
        <v>2.7402088379638485</v>
      </c>
      <c r="AX76" s="240">
        <f t="shared" si="28"/>
        <v>-35.912531318462896</v>
      </c>
      <c r="AY76" s="240">
        <f t="shared" si="28"/>
        <v>-100</v>
      </c>
      <c r="AZ76" s="240">
        <f t="shared" si="28"/>
        <v>-100</v>
      </c>
      <c r="BA76" s="240">
        <f t="shared" si="28"/>
        <v>111.84911374734671</v>
      </c>
    </row>
    <row r="77" spans="1:53" ht="39" customHeight="1">
      <c r="A77" s="226" t="s">
        <v>131</v>
      </c>
      <c r="B77" s="529"/>
      <c r="C77" s="227" t="s">
        <v>78</v>
      </c>
      <c r="D77" s="229">
        <f>'T 5'!D14</f>
        <v>782.56262897881402</v>
      </c>
      <c r="E77" s="229">
        <f>'T 5'!E14</f>
        <v>800.02742327504188</v>
      </c>
      <c r="F77" s="229">
        <f>'T 5'!F14</f>
        <v>853.00363908459985</v>
      </c>
      <c r="G77" s="229">
        <f>'T 5'!G14</f>
        <v>991.19670119315822</v>
      </c>
      <c r="H77" s="229">
        <f>'T 5'!H14</f>
        <v>3426.7903925316141</v>
      </c>
      <c r="I77" s="229">
        <f>'T 5'!I14</f>
        <v>895.20856381415138</v>
      </c>
      <c r="J77" s="229">
        <f>'T 5'!J14</f>
        <v>981.18568574781136</v>
      </c>
      <c r="K77" s="229">
        <f>'T 5'!K14</f>
        <v>976.45850704208817</v>
      </c>
      <c r="L77" s="229">
        <f>'T 5'!L14</f>
        <v>1047.7898743549308</v>
      </c>
      <c r="M77" s="229">
        <f>'T 5'!M14</f>
        <v>3900.6426309589815</v>
      </c>
      <c r="N77" s="229">
        <f>'T 5'!N14</f>
        <v>1059.739067270988</v>
      </c>
      <c r="O77" s="229">
        <f>'T 5'!O14</f>
        <v>1135.3084717214995</v>
      </c>
      <c r="P77" s="229">
        <f>'T 5'!P14</f>
        <v>1190.8170254162046</v>
      </c>
      <c r="Q77" s="229">
        <f>'T 5'!Q14</f>
        <v>1246.2341017409672</v>
      </c>
      <c r="R77" s="229">
        <f>'T 5'!R14</f>
        <v>4632.098666149659</v>
      </c>
      <c r="S77" s="229">
        <f>'T 5'!S14</f>
        <v>1324.8376976873426</v>
      </c>
      <c r="T77" s="229">
        <f>'T 5'!T14</f>
        <v>1298.6652979329397</v>
      </c>
      <c r="U77" s="229">
        <f>'T 5'!U14</f>
        <v>1397.2045176274353</v>
      </c>
      <c r="V77" s="229">
        <f>'T 5'!V14</f>
        <v>1365.8633444590496</v>
      </c>
      <c r="W77" s="229">
        <f>'T 5'!W14</f>
        <v>5386.5708577067671</v>
      </c>
      <c r="X77" s="229">
        <f>'T 5'!X14</f>
        <v>1283.7914417437978</v>
      </c>
      <c r="Y77" s="229">
        <f>'T 5'!Y14</f>
        <v>1269.9416245010148</v>
      </c>
      <c r="Z77" s="229">
        <f>'T 5'!Z14</f>
        <v>1306.2791621484478</v>
      </c>
      <c r="AA77" s="229">
        <f>'T 5'!AA14</f>
        <v>1316.200310870453</v>
      </c>
      <c r="AB77" s="229">
        <f>'T 5'!AB14</f>
        <v>5176.2125392637136</v>
      </c>
      <c r="AC77" s="229">
        <f>'T 5'!AC14</f>
        <v>1201.504017237105</v>
      </c>
      <c r="AD77" s="229">
        <f>'T 5'!AD14</f>
        <v>1201.8618461390333</v>
      </c>
      <c r="AE77" s="229">
        <f>'T 5'!AE14</f>
        <v>1298.3447021725901</v>
      </c>
      <c r="AF77" s="229">
        <f>'T 5'!AF14</f>
        <v>1349.6191830384294</v>
      </c>
      <c r="AG77" s="229">
        <f>'T 5'!AG14</f>
        <v>5051.3297485871581</v>
      </c>
      <c r="AH77" s="229">
        <f>'T 5'!AH14</f>
        <v>1232.0725491935996</v>
      </c>
      <c r="AI77" s="229">
        <f>'T 5'!AI14</f>
        <v>1320.2253309551343</v>
      </c>
      <c r="AJ77" s="229">
        <f>'T 5'!AJ14</f>
        <v>1307.7129838738822</v>
      </c>
      <c r="AK77" s="229">
        <f>'T 5'!AK14</f>
        <v>1354.7849153534064</v>
      </c>
      <c r="AL77" s="229">
        <f>'T 5'!AL14</f>
        <v>5214.7957793760224</v>
      </c>
      <c r="AM77" s="229">
        <f>'T 5'!AM14</f>
        <v>1233.1024646559849</v>
      </c>
      <c r="AN77" s="229">
        <f>'T 5'!AN14</f>
        <v>1323.283131855811</v>
      </c>
      <c r="AO77" s="229">
        <f>'T 5'!AO14</f>
        <v>1412.0582059346916</v>
      </c>
      <c r="AP77" s="229">
        <f>'T 5'!AP14</f>
        <v>1440.40972093863</v>
      </c>
      <c r="AQ77" s="229">
        <f>'T 5'!AQ14</f>
        <v>5408.853523385118</v>
      </c>
      <c r="AR77" s="229">
        <f>'T 5'!AR14</f>
        <v>1322.5271348462225</v>
      </c>
      <c r="AS77" s="229">
        <f>'T 5'!AS14</f>
        <v>1428.4659891226465</v>
      </c>
      <c r="AT77" s="229">
        <f>'T 5'!AT14</f>
        <v>1551.96876027393</v>
      </c>
      <c r="AU77" s="229">
        <f>'T 5'!AU14</f>
        <v>1619.0775196322038</v>
      </c>
      <c r="AV77" s="229">
        <f>'T 5'!AV14</f>
        <v>5922.0394038750028</v>
      </c>
      <c r="AW77" s="229">
        <f>'T 5'!AW14</f>
        <v>1236.3730674339417</v>
      </c>
      <c r="AX77" s="229">
        <f>'T 5'!AX14</f>
        <v>875.94228587494536</v>
      </c>
      <c r="AY77" s="229">
        <f>'T 5'!AY13</f>
        <v>0</v>
      </c>
      <c r="AZ77" s="229">
        <f>'T 5'!AZ13</f>
        <v>0</v>
      </c>
      <c r="BA77" s="229">
        <f>'T 5'!BA13</f>
        <v>11641.740514630956</v>
      </c>
    </row>
    <row r="78" spans="1:53" ht="39" customHeight="1">
      <c r="A78" s="216" t="s">
        <v>81</v>
      </c>
      <c r="B78" s="533"/>
      <c r="C78" s="222" t="s">
        <v>76</v>
      </c>
      <c r="D78" s="235" t="e">
        <f>D77/B77*100-100</f>
        <v>#DIV/0!</v>
      </c>
      <c r="E78" s="235">
        <f>E77/D77*100-100</f>
        <v>2.2317439715998404</v>
      </c>
      <c r="F78" s="235">
        <f>F77/E77*100-100</f>
        <v>6.6217999868918582</v>
      </c>
      <c r="G78" s="235">
        <f>G77/F77*100-100</f>
        <v>16.200758798269632</v>
      </c>
      <c r="H78" s="236"/>
      <c r="I78" s="235">
        <f>I77/G77*100-100</f>
        <v>-9.6840654598083944</v>
      </c>
      <c r="J78" s="235">
        <f>J77/I77*100-100</f>
        <v>9.6041442641414676</v>
      </c>
      <c r="K78" s="235">
        <f>K77/J77*100-100</f>
        <v>-0.48178227367029081</v>
      </c>
      <c r="L78" s="235">
        <f>L77/K77*100-100</f>
        <v>7.3051099251438103</v>
      </c>
      <c r="M78" s="236"/>
      <c r="N78" s="235">
        <f>N77/L77*100-100</f>
        <v>1.1404188195093639</v>
      </c>
      <c r="O78" s="235">
        <f>O77/N77*100-100</f>
        <v>7.130944473446263</v>
      </c>
      <c r="P78" s="235">
        <f>P77/O77*100-100</f>
        <v>4.889292652818483</v>
      </c>
      <c r="Q78" s="235">
        <f>Q77/P77*100-100</f>
        <v>4.6537020501024244</v>
      </c>
      <c r="R78" s="236"/>
      <c r="S78" s="235">
        <f>S77/Q77*100-100</f>
        <v>6.3072897649460629</v>
      </c>
      <c r="T78" s="235">
        <f>T77/S77*100-100</f>
        <v>-1.9755174388598675</v>
      </c>
      <c r="U78" s="235">
        <f>U77/T77*100-100</f>
        <v>7.5877302528479618</v>
      </c>
      <c r="V78" s="235">
        <f>V77/U77*100-100</f>
        <v>-2.2431342565085259</v>
      </c>
      <c r="W78" s="236"/>
      <c r="X78" s="235">
        <f>X77/V77*100-100</f>
        <v>-6.0087931232795739</v>
      </c>
      <c r="Y78" s="235">
        <f>Y77/X77*100-100</f>
        <v>-1.0788214341085336</v>
      </c>
      <c r="Z78" s="235">
        <f>Z77/Y77*100-100</f>
        <v>2.8613549588715017</v>
      </c>
      <c r="AA78" s="235">
        <f>AA77/Z77*100-100</f>
        <v>0.75949682192646151</v>
      </c>
      <c r="AB78" s="236"/>
      <c r="AC78" s="235">
        <f>AC77/AA77*100-100</f>
        <v>-8.714197427707262</v>
      </c>
      <c r="AD78" s="235">
        <f>AD77/AC77*100-100</f>
        <v>2.9781748275055975E-2</v>
      </c>
      <c r="AE78" s="235">
        <f>AE77/AD77*100-100</f>
        <v>8.0277825894470993</v>
      </c>
      <c r="AF78" s="235">
        <f>AF77/AE77*100-100</f>
        <v>3.949219400675247</v>
      </c>
      <c r="AG78" s="235"/>
      <c r="AH78" s="235">
        <f>AH77/AF77*100-100</f>
        <v>-8.7096149285752062</v>
      </c>
      <c r="AI78" s="235">
        <f>AI77/AH77*100-100</f>
        <v>7.15483693060375</v>
      </c>
      <c r="AJ78" s="235">
        <f>AJ77/AI77*100-100</f>
        <v>-0.94774329713851557</v>
      </c>
      <c r="AK78" s="235">
        <f>AK77/AJ77*100-100</f>
        <v>3.599561376234206</v>
      </c>
      <c r="AL78" s="235"/>
      <c r="AM78" s="235">
        <f>AM77/AK77*100-100</f>
        <v>-8.9816803625747212</v>
      </c>
      <c r="AN78" s="235">
        <f>AN77/AM77*100-100</f>
        <v>7.3133149745982422</v>
      </c>
      <c r="AO78" s="235">
        <f>AO77/AN77*100-100</f>
        <v>6.7086983837222931</v>
      </c>
      <c r="AP78" s="235">
        <f>AP77/AO77*100-100</f>
        <v>2.0078148963534943</v>
      </c>
      <c r="AQ78" s="235"/>
      <c r="AR78" s="235">
        <f>AR77/AP77*100-100</f>
        <v>-8.1839621309685668</v>
      </c>
      <c r="AS78" s="235">
        <f>AS77/AR77*100-100</f>
        <v>8.0103350233900557</v>
      </c>
      <c r="AT78" s="235">
        <f>AT77/AS77*100-100</f>
        <v>8.6458321088301204</v>
      </c>
      <c r="AU78" s="235">
        <f>AU77/AT77*100-100</f>
        <v>4.3241050384563664</v>
      </c>
      <c r="AV78" s="235"/>
      <c r="AW78" s="237">
        <f>AW77/AU77*100-100</f>
        <v>-23.637191398049836</v>
      </c>
      <c r="AX78" s="237">
        <f>AX77/AV77*100-100</f>
        <v>-85.208773090874999</v>
      </c>
      <c r="AY78" s="237">
        <f>AY77/AW77*100-100</f>
        <v>-100</v>
      </c>
      <c r="AZ78" s="237">
        <f>AZ77/AX77*100-100</f>
        <v>-100</v>
      </c>
      <c r="BA78" s="237" t="e">
        <f>BA77/AY77*100-100</f>
        <v>#DIV/0!</v>
      </c>
    </row>
    <row r="79" spans="1:53" ht="39" customHeight="1">
      <c r="A79" s="217" t="s">
        <v>79</v>
      </c>
      <c r="B79" s="530"/>
      <c r="C79" s="223" t="s">
        <v>77</v>
      </c>
      <c r="D79" s="242" t="e">
        <f>D77/#REF!*100-100</f>
        <v>#REF!</v>
      </c>
      <c r="E79" s="242" t="e">
        <f>E77/#REF!*100-100</f>
        <v>#REF!</v>
      </c>
      <c r="F79" s="242" t="e">
        <f>F77/#REF!*100-100</f>
        <v>#REF!</v>
      </c>
      <c r="G79" s="242" t="e">
        <f>G77/#REF!*100-100</f>
        <v>#REF!</v>
      </c>
      <c r="H79" s="243"/>
      <c r="I79" s="242">
        <f t="shared" ref="I79:BA79" si="29">I77/D77*100-100</f>
        <v>14.394494531681374</v>
      </c>
      <c r="J79" s="242">
        <f t="shared" si="29"/>
        <v>22.644006593070117</v>
      </c>
      <c r="K79" s="242">
        <f t="shared" si="29"/>
        <v>14.472959117732941</v>
      </c>
      <c r="L79" s="242">
        <f t="shared" si="29"/>
        <v>5.709580459019719</v>
      </c>
      <c r="M79" s="242">
        <f t="shared" si="29"/>
        <v>13.827873436907211</v>
      </c>
      <c r="N79" s="242">
        <f t="shared" si="29"/>
        <v>18.379013573756836</v>
      </c>
      <c r="O79" s="242">
        <f t="shared" si="29"/>
        <v>15.707810276117456</v>
      </c>
      <c r="P79" s="242">
        <f t="shared" si="29"/>
        <v>21.952649992620437</v>
      </c>
      <c r="Q79" s="242">
        <f t="shared" si="29"/>
        <v>18.939315242782627</v>
      </c>
      <c r="R79" s="242">
        <f t="shared" si="29"/>
        <v>18.752193020329244</v>
      </c>
      <c r="S79" s="242">
        <f t="shared" si="29"/>
        <v>25.01546263638555</v>
      </c>
      <c r="T79" s="242">
        <f t="shared" si="29"/>
        <v>14.388761317330577</v>
      </c>
      <c r="U79" s="242">
        <f t="shared" si="29"/>
        <v>17.331587288911649</v>
      </c>
      <c r="V79" s="242">
        <f t="shared" si="29"/>
        <v>9.5992592845086193</v>
      </c>
      <c r="W79" s="242">
        <f t="shared" si="29"/>
        <v>16.287912800101225</v>
      </c>
      <c r="X79" s="242">
        <f t="shared" si="29"/>
        <v>-3.0982101441705368</v>
      </c>
      <c r="Y79" s="242">
        <f t="shared" si="29"/>
        <v>-2.2117841662238789</v>
      </c>
      <c r="Z79" s="242">
        <f t="shared" si="29"/>
        <v>-6.5076625742225644</v>
      </c>
      <c r="AA79" s="242">
        <f t="shared" si="29"/>
        <v>-3.6360177458503813</v>
      </c>
      <c r="AB79" s="242">
        <f t="shared" si="29"/>
        <v>-3.9052362625488541</v>
      </c>
      <c r="AC79" s="242">
        <f t="shared" si="29"/>
        <v>-6.4097190424419921</v>
      </c>
      <c r="AD79" s="242">
        <f t="shared" si="29"/>
        <v>-5.360858881110488</v>
      </c>
      <c r="AE79" s="242">
        <f t="shared" si="29"/>
        <v>-0.60740921280621762</v>
      </c>
      <c r="AF79" s="242">
        <f t="shared" si="29"/>
        <v>2.539041503939103</v>
      </c>
      <c r="AG79" s="242">
        <f t="shared" si="29"/>
        <v>-2.4126287266851563</v>
      </c>
      <c r="AH79" s="242">
        <f t="shared" si="29"/>
        <v>2.5441889097289874</v>
      </c>
      <c r="AI79" s="242">
        <f t="shared" si="29"/>
        <v>9.8483436508399365</v>
      </c>
      <c r="AJ79" s="242">
        <f t="shared" si="29"/>
        <v>0.72155581530972768</v>
      </c>
      <c r="AK79" s="242">
        <f t="shared" si="29"/>
        <v>0.38275480816353991</v>
      </c>
      <c r="AL79" s="242">
        <f t="shared" si="29"/>
        <v>3.2360989863032614</v>
      </c>
      <c r="AM79" s="242">
        <f t="shared" si="29"/>
        <v>8.3592111768055588E-2</v>
      </c>
      <c r="AN79" s="242">
        <f t="shared" si="29"/>
        <v>0.2316120459879869</v>
      </c>
      <c r="AO79" s="242">
        <f t="shared" si="29"/>
        <v>7.9792143495971146</v>
      </c>
      <c r="AP79" s="242">
        <f t="shared" si="29"/>
        <v>6.3201770712724397</v>
      </c>
      <c r="AQ79" s="242">
        <f t="shared" si="29"/>
        <v>3.7212913452253247</v>
      </c>
      <c r="AR79" s="242">
        <f t="shared" si="29"/>
        <v>7.2520064433725366</v>
      </c>
      <c r="AS79" s="242">
        <f t="shared" si="29"/>
        <v>7.9486282817890981</v>
      </c>
      <c r="AT79" s="242">
        <f t="shared" si="29"/>
        <v>9.9082710437298687</v>
      </c>
      <c r="AU79" s="242">
        <f t="shared" si="29"/>
        <v>12.403956742054362</v>
      </c>
      <c r="AV79" s="242">
        <f t="shared" si="29"/>
        <v>9.4878864489698458</v>
      </c>
      <c r="AW79" s="244">
        <f t="shared" si="29"/>
        <v>-6.5143515881281502</v>
      </c>
      <c r="AX79" s="244">
        <f t="shared" si="29"/>
        <v>-38.679514069988976</v>
      </c>
      <c r="AY79" s="244">
        <f t="shared" si="29"/>
        <v>-100</v>
      </c>
      <c r="AZ79" s="244">
        <f t="shared" si="29"/>
        <v>-100</v>
      </c>
      <c r="BA79" s="244">
        <f t="shared" si="29"/>
        <v>96.583300459185523</v>
      </c>
    </row>
    <row r="80" spans="1:53" ht="39" customHeight="1">
      <c r="A80" s="376" t="s">
        <v>196</v>
      </c>
      <c r="B80" s="531"/>
      <c r="C80" s="248" t="s">
        <v>201</v>
      </c>
      <c r="D80" s="233">
        <f t="shared" ref="D80:AI80" si="30">D74/D81*100</f>
        <v>0.66233895105521101</v>
      </c>
      <c r="E80" s="233">
        <f t="shared" si="30"/>
        <v>0.60139267544104624</v>
      </c>
      <c r="F80" s="233">
        <f t="shared" si="30"/>
        <v>0.59643196400005394</v>
      </c>
      <c r="G80" s="233">
        <f t="shared" si="30"/>
        <v>0.71231587224721027</v>
      </c>
      <c r="H80" s="233">
        <f t="shared" si="30"/>
        <v>0.64292012991245284</v>
      </c>
      <c r="I80" s="233">
        <f t="shared" si="30"/>
        <v>0.61934021136124584</v>
      </c>
      <c r="J80" s="233">
        <f t="shared" si="30"/>
        <v>0.68540205543833133</v>
      </c>
      <c r="K80" s="233">
        <f t="shared" si="30"/>
        <v>0.65902075813720096</v>
      </c>
      <c r="L80" s="233">
        <f t="shared" si="30"/>
        <v>0.72367663026852236</v>
      </c>
      <c r="M80" s="233">
        <f t="shared" si="30"/>
        <v>0.67213998919232054</v>
      </c>
      <c r="N80" s="233">
        <f t="shared" si="30"/>
        <v>0.67347580776859595</v>
      </c>
      <c r="O80" s="233">
        <f t="shared" si="30"/>
        <v>0.74591913241949348</v>
      </c>
      <c r="P80" s="233">
        <f t="shared" si="30"/>
        <v>0.72838232706725015</v>
      </c>
      <c r="Q80" s="233">
        <f t="shared" si="30"/>
        <v>0.76253244795851949</v>
      </c>
      <c r="R80" s="233">
        <f t="shared" si="30"/>
        <v>0.72732227395124494</v>
      </c>
      <c r="S80" s="233">
        <f t="shared" si="30"/>
        <v>0.76163403305536415</v>
      </c>
      <c r="T80" s="233">
        <f t="shared" si="30"/>
        <v>0.7817379000791651</v>
      </c>
      <c r="U80" s="233">
        <f t="shared" si="30"/>
        <v>0.84593027741205573</v>
      </c>
      <c r="V80" s="233">
        <f t="shared" si="30"/>
        <v>0.97210504326732028</v>
      </c>
      <c r="W80" s="233">
        <f t="shared" si="30"/>
        <v>0.83714352782736834</v>
      </c>
      <c r="X80" s="233">
        <f t="shared" si="30"/>
        <v>1.0250809742692661</v>
      </c>
      <c r="Y80" s="233">
        <f t="shared" si="30"/>
        <v>1.0222536386699395</v>
      </c>
      <c r="Z80" s="233">
        <f t="shared" si="30"/>
        <v>1.0671353244363202</v>
      </c>
      <c r="AA80" s="233">
        <f t="shared" si="30"/>
        <v>1.1233555762744796</v>
      </c>
      <c r="AB80" s="233">
        <f t="shared" si="30"/>
        <v>1.0584332610309528</v>
      </c>
      <c r="AC80" s="233">
        <f t="shared" si="30"/>
        <v>1.093644770954566</v>
      </c>
      <c r="AD80" s="233">
        <f t="shared" si="30"/>
        <v>1.0031820928651816</v>
      </c>
      <c r="AE80" s="233">
        <f t="shared" si="30"/>
        <v>0.98390804352595607</v>
      </c>
      <c r="AF80" s="233">
        <f t="shared" si="30"/>
        <v>0.99530217808452537</v>
      </c>
      <c r="AG80" s="233">
        <f t="shared" si="30"/>
        <v>1.017614377278885</v>
      </c>
      <c r="AH80" s="233">
        <f t="shared" si="30"/>
        <v>0.90326827424361356</v>
      </c>
      <c r="AI80" s="233">
        <f t="shared" si="30"/>
        <v>0.99207150073781969</v>
      </c>
      <c r="AJ80" s="233">
        <f t="shared" ref="AJ80:BA80" si="31">AJ74/AJ81*100</f>
        <v>0.94138711735331315</v>
      </c>
      <c r="AK80" s="233">
        <f t="shared" si="31"/>
        <v>0.88949458712695773</v>
      </c>
      <c r="AL80" s="233">
        <f t="shared" si="31"/>
        <v>0.93037868277073954</v>
      </c>
      <c r="AM80" s="233">
        <f t="shared" si="31"/>
        <v>0.78894142873175077</v>
      </c>
      <c r="AN80" s="233">
        <f t="shared" si="31"/>
        <v>0.82945922132806826</v>
      </c>
      <c r="AO80" s="233">
        <f t="shared" si="31"/>
        <v>0.81282067804421576</v>
      </c>
      <c r="AP80" s="233">
        <f t="shared" si="31"/>
        <v>0.8103317781504743</v>
      </c>
      <c r="AQ80" s="233">
        <f t="shared" si="31"/>
        <v>0.81051034691110124</v>
      </c>
      <c r="AR80" s="233">
        <f t="shared" si="31"/>
        <v>0.76242154984171751</v>
      </c>
      <c r="AS80" s="233">
        <f t="shared" si="31"/>
        <v>0.85827969548398308</v>
      </c>
      <c r="AT80" s="233">
        <f t="shared" si="31"/>
        <v>0.9457443739889646</v>
      </c>
      <c r="AU80" s="233">
        <f t="shared" si="31"/>
        <v>1.0326064383090754</v>
      </c>
      <c r="AV80" s="233">
        <f t="shared" si="31"/>
        <v>0.89919795871679087</v>
      </c>
      <c r="AW80" s="234">
        <f t="shared" si="31"/>
        <v>0.83758290521826428</v>
      </c>
      <c r="AX80" s="234">
        <f t="shared" si="31"/>
        <v>0.74606253498939545</v>
      </c>
      <c r="AY80" s="234" t="e">
        <f t="shared" si="31"/>
        <v>#DIV/0!</v>
      </c>
      <c r="AZ80" s="234" t="e">
        <f t="shared" si="31"/>
        <v>#DIV/0!</v>
      </c>
      <c r="BA80" s="234">
        <f t="shared" si="31"/>
        <v>4.536675177941734</v>
      </c>
    </row>
    <row r="81" spans="1:53" ht="39" customHeight="1">
      <c r="A81" s="249" t="s">
        <v>197</v>
      </c>
      <c r="B81" s="530"/>
      <c r="C81" s="515" t="s">
        <v>198</v>
      </c>
      <c r="D81" s="247">
        <f>'T 4'!D26</f>
        <v>138401.27104889471</v>
      </c>
      <c r="E81" s="247">
        <f>'T 4'!E26</f>
        <v>153089.76220061528</v>
      </c>
      <c r="F81" s="247">
        <f>'T 4'!F26</f>
        <v>159487.56072784608</v>
      </c>
      <c r="G81" s="247">
        <f>'T 4'!G26</f>
        <v>159723.38377773904</v>
      </c>
      <c r="H81" s="247">
        <f>'T 4'!H26</f>
        <v>610701.97775509523</v>
      </c>
      <c r="I81" s="247">
        <f>'T 4'!I26</f>
        <v>170083.09291084963</v>
      </c>
      <c r="J81" s="247">
        <f>'T 4'!J26</f>
        <v>166591.68547393812</v>
      </c>
      <c r="K81" s="247">
        <f>'T 4'!K26</f>
        <v>168996.87331157684</v>
      </c>
      <c r="L81" s="247">
        <f>'T 4'!L26</f>
        <v>174402.29690178193</v>
      </c>
      <c r="M81" s="247">
        <f>'T 4'!M26</f>
        <v>680073.94859814667</v>
      </c>
      <c r="N81" s="247">
        <f>'T 4'!N26</f>
        <v>184386.90579026676</v>
      </c>
      <c r="O81" s="247">
        <f>'T 4'!O26</f>
        <v>174597.25778433293</v>
      </c>
      <c r="P81" s="247">
        <f>'T 4'!P26</f>
        <v>180040.86592597596</v>
      </c>
      <c r="Q81" s="247">
        <f>'T 4'!Q26</f>
        <v>184343.59094406437</v>
      </c>
      <c r="R81" s="247">
        <f>'T 4'!R26</f>
        <v>723368.62044464005</v>
      </c>
      <c r="S81" s="247">
        <f>'T 4'!S26</f>
        <v>196893.09675546945</v>
      </c>
      <c r="T81" s="247">
        <f>'T 4'!T26</f>
        <v>189356.65249320504</v>
      </c>
      <c r="U81" s="247">
        <f>'T 4'!U26</f>
        <v>188804.03614276333</v>
      </c>
      <c r="V81" s="247">
        <f>'T 4'!V26</f>
        <v>175603.7533837934</v>
      </c>
      <c r="W81" s="247">
        <f>'T 4'!W26</f>
        <v>750657.53877523099</v>
      </c>
      <c r="X81" s="247">
        <f>'T 4'!X26</f>
        <v>152296.29422428473</v>
      </c>
      <c r="Y81" s="247">
        <f>'T 4'!Y26</f>
        <v>148854.91308048408</v>
      </c>
      <c r="Z81" s="247">
        <f>'T 4'!Z26</f>
        <v>145953.81150872746</v>
      </c>
      <c r="AA81" s="247">
        <f>'T 4'!AA26</f>
        <v>141628.41948950518</v>
      </c>
      <c r="AB81" s="247">
        <f>'T 4'!AB26</f>
        <v>588733.43830300157</v>
      </c>
      <c r="AC81" s="247">
        <f>'T 4'!AC26</f>
        <v>130891.64836056286</v>
      </c>
      <c r="AD81" s="247">
        <f>'T 4'!AD26</f>
        <v>134312.35068980689</v>
      </c>
      <c r="AE81" s="247">
        <f>'T 4'!AE26</f>
        <v>141077.11388658331</v>
      </c>
      <c r="AF81" s="247">
        <f>'T 4'!AF26</f>
        <v>146024.02902293956</v>
      </c>
      <c r="AG81" s="247">
        <f>'T 4'!AG26</f>
        <v>552305.1419598927</v>
      </c>
      <c r="AH81" s="247">
        <f>'T 4'!AH26</f>
        <v>145986.57460502803</v>
      </c>
      <c r="AI81" s="247">
        <f>'T 4'!AI26</f>
        <v>140973.57775178686</v>
      </c>
      <c r="AJ81" s="247">
        <f>'T 4'!AJ26</f>
        <v>144588.41476045357</v>
      </c>
      <c r="AK81" s="247">
        <f>'T 4'!AK26</f>
        <v>154852.23774644724</v>
      </c>
      <c r="AL81" s="247">
        <f>'T 4'!AL26</f>
        <v>586400.80486371566</v>
      </c>
      <c r="AM81" s="247">
        <f>'T 4'!AM26</f>
        <v>160151.74519108131</v>
      </c>
      <c r="AN81" s="247">
        <f>'T 4'!AN26</f>
        <v>162958.72724563457</v>
      </c>
      <c r="AO81" s="247">
        <f>'T 4'!AO26</f>
        <v>171916.89171677417</v>
      </c>
      <c r="AP81" s="247">
        <f>'T 4'!AP26</f>
        <v>172311.86772659028</v>
      </c>
      <c r="AQ81" s="247">
        <f>'T 4'!AQ26</f>
        <v>667339.2318800803</v>
      </c>
      <c r="AR81" s="247">
        <f>'T 4'!AR26</f>
        <v>162706.3261603885</v>
      </c>
      <c r="AS81" s="247">
        <f>'T 4'!AS26</f>
        <v>158139.21337057746</v>
      </c>
      <c r="AT81" s="247">
        <f>'T 4'!AT26</f>
        <v>159554.54842693618</v>
      </c>
      <c r="AU81" s="247">
        <f>'T 4'!AU26</f>
        <v>159648.59766821144</v>
      </c>
      <c r="AV81" s="247">
        <f>'T 4'!AV26</f>
        <v>640048.68562611355</v>
      </c>
      <c r="AW81" s="247">
        <f>'T 4'!AW26</f>
        <v>152164.11391383252</v>
      </c>
      <c r="AX81" s="247">
        <f>'T 4'!AX26</f>
        <v>116591.34147933044</v>
      </c>
      <c r="AY81" s="247">
        <f>'T 4'!AY26</f>
        <v>0</v>
      </c>
      <c r="AZ81" s="247">
        <f>'T 4'!AZ26</f>
        <v>0</v>
      </c>
      <c r="BA81" s="247">
        <f>'T 4'!BA26</f>
        <v>268755.45539316308</v>
      </c>
    </row>
    <row r="82" spans="1:53" s="537" customFormat="1">
      <c r="B82" s="538"/>
    </row>
    <row r="83" spans="1:53" s="71" customFormat="1" ht="72" customHeight="1" thickBot="1">
      <c r="A83" s="374" t="s">
        <v>40</v>
      </c>
      <c r="B83" s="358">
        <v>9</v>
      </c>
      <c r="C83" s="375" t="s">
        <v>39</v>
      </c>
      <c r="D83" s="372" t="s">
        <v>132</v>
      </c>
      <c r="E83" s="372" t="s">
        <v>133</v>
      </c>
      <c r="F83" s="372" t="s">
        <v>134</v>
      </c>
      <c r="G83" s="372" t="s">
        <v>135</v>
      </c>
      <c r="H83" s="372">
        <v>2011</v>
      </c>
      <c r="I83" s="372" t="s">
        <v>136</v>
      </c>
      <c r="J83" s="372" t="s">
        <v>137</v>
      </c>
      <c r="K83" s="372" t="s">
        <v>138</v>
      </c>
      <c r="L83" s="372" t="s">
        <v>139</v>
      </c>
      <c r="M83" s="372">
        <v>2012</v>
      </c>
      <c r="N83" s="372" t="s">
        <v>140</v>
      </c>
      <c r="O83" s="372" t="s">
        <v>141</v>
      </c>
      <c r="P83" s="372" t="s">
        <v>142</v>
      </c>
      <c r="Q83" s="372" t="s">
        <v>143</v>
      </c>
      <c r="R83" s="372">
        <v>2013</v>
      </c>
      <c r="S83" s="372" t="s">
        <v>144</v>
      </c>
      <c r="T83" s="372" t="s">
        <v>145</v>
      </c>
      <c r="U83" s="372" t="s">
        <v>146</v>
      </c>
      <c r="V83" s="372" t="s">
        <v>147</v>
      </c>
      <c r="W83" s="372">
        <v>2014</v>
      </c>
      <c r="X83" s="372" t="s">
        <v>148</v>
      </c>
      <c r="Y83" s="372" t="s">
        <v>149</v>
      </c>
      <c r="Z83" s="372" t="s">
        <v>150</v>
      </c>
      <c r="AA83" s="372" t="s">
        <v>151</v>
      </c>
      <c r="AB83" s="372">
        <v>2015</v>
      </c>
      <c r="AC83" s="372" t="s">
        <v>152</v>
      </c>
      <c r="AD83" s="372" t="s">
        <v>153</v>
      </c>
      <c r="AE83" s="372" t="s">
        <v>68</v>
      </c>
      <c r="AF83" s="372" t="s">
        <v>69</v>
      </c>
      <c r="AG83" s="372">
        <v>2016</v>
      </c>
      <c r="AH83" s="372" t="s">
        <v>70</v>
      </c>
      <c r="AI83" s="372" t="s">
        <v>71</v>
      </c>
      <c r="AJ83" s="372" t="s">
        <v>72</v>
      </c>
      <c r="AK83" s="372" t="s">
        <v>73</v>
      </c>
      <c r="AL83" s="372">
        <v>2017</v>
      </c>
      <c r="AM83" s="372" t="s">
        <v>83</v>
      </c>
      <c r="AN83" s="372" t="s">
        <v>84</v>
      </c>
      <c r="AO83" s="372" t="s">
        <v>82</v>
      </c>
      <c r="AP83" s="372" t="s">
        <v>154</v>
      </c>
      <c r="AQ83" s="372">
        <v>2018</v>
      </c>
      <c r="AR83" s="372" t="s">
        <v>85</v>
      </c>
      <c r="AS83" s="372" t="s">
        <v>155</v>
      </c>
      <c r="AT83" s="372" t="s">
        <v>156</v>
      </c>
      <c r="AU83" s="372" t="s">
        <v>157</v>
      </c>
      <c r="AV83" s="372">
        <v>2019</v>
      </c>
      <c r="AW83" s="373" t="s">
        <v>443</v>
      </c>
      <c r="AX83" s="373" t="s">
        <v>444</v>
      </c>
      <c r="AY83" s="373" t="s">
        <v>445</v>
      </c>
      <c r="AZ83" s="373" t="s">
        <v>446</v>
      </c>
      <c r="BA83" s="231">
        <v>2020</v>
      </c>
    </row>
    <row r="84" spans="1:53" s="1" customFormat="1" ht="39" customHeight="1">
      <c r="A84" s="218" t="s">
        <v>75</v>
      </c>
      <c r="B84" s="528"/>
      <c r="C84" s="221" t="s">
        <v>74</v>
      </c>
      <c r="D84" s="219">
        <f>'T 4'!D15</f>
        <v>1758.2049548854832</v>
      </c>
      <c r="E84" s="219">
        <f>'T 4'!E15</f>
        <v>1736.8901083006542</v>
      </c>
      <c r="F84" s="219">
        <f>'T 4'!F15</f>
        <v>1983.1608842986122</v>
      </c>
      <c r="G84" s="219">
        <f>'T 4'!G15</f>
        <v>1891.6834116959394</v>
      </c>
      <c r="H84" s="219">
        <f>'T 4'!H15</f>
        <v>7369.9393591806893</v>
      </c>
      <c r="I84" s="219">
        <f>'T 4'!I15</f>
        <v>1796.2696926450158</v>
      </c>
      <c r="J84" s="219">
        <f>'T 4'!J15</f>
        <v>1797.0699021463199</v>
      </c>
      <c r="K84" s="219">
        <f>'T 4'!K15</f>
        <v>2114.5412845422693</v>
      </c>
      <c r="L84" s="219">
        <f>'T 4'!L15</f>
        <v>1929.1303437576084</v>
      </c>
      <c r="M84" s="219">
        <f>'T 4'!M15</f>
        <v>7637.0112230912137</v>
      </c>
      <c r="N84" s="219">
        <f>'T 4'!N15</f>
        <v>1923.4825004251254</v>
      </c>
      <c r="O84" s="219">
        <f>'T 4'!O15</f>
        <v>1899.7647511046707</v>
      </c>
      <c r="P84" s="219">
        <f>'T 4'!P15</f>
        <v>2222.6377810892632</v>
      </c>
      <c r="Q84" s="219">
        <f>'T 4'!Q15</f>
        <v>2089.7937956622704</v>
      </c>
      <c r="R84" s="219">
        <f>'T 4'!R15</f>
        <v>8135.6788282813295</v>
      </c>
      <c r="S84" s="219">
        <f>'T 4'!S15</f>
        <v>2217.9320336337764</v>
      </c>
      <c r="T84" s="219">
        <f>'T 4'!T15</f>
        <v>2142.3523168434472</v>
      </c>
      <c r="U84" s="219">
        <f>'T 4'!U15</f>
        <v>2456.3127536872726</v>
      </c>
      <c r="V84" s="219">
        <f>'T 4'!V15</f>
        <v>2307.3834775688488</v>
      </c>
      <c r="W84" s="219">
        <f>'T 4'!W15</f>
        <v>9123.9805817333454</v>
      </c>
      <c r="X84" s="219">
        <f>'T 4'!X15</f>
        <v>2521.0403496692948</v>
      </c>
      <c r="Y84" s="219">
        <f>'T 4'!Y15</f>
        <v>2406.3077397085995</v>
      </c>
      <c r="Z84" s="219">
        <f>'T 4'!Z15</f>
        <v>2688.088072983634</v>
      </c>
      <c r="AA84" s="219">
        <f>'T 4'!AA15</f>
        <v>2493.6414334193091</v>
      </c>
      <c r="AB84" s="219">
        <f>'T 4'!AB15</f>
        <v>10109.077595780836</v>
      </c>
      <c r="AC84" s="219">
        <f>'T 4'!AC15</f>
        <v>2464.0098778960828</v>
      </c>
      <c r="AD84" s="219">
        <f>'T 4'!AD15</f>
        <v>2338.6668054727793</v>
      </c>
      <c r="AE84" s="219">
        <f>'T 4'!AE15</f>
        <v>2574.6849710677361</v>
      </c>
      <c r="AF84" s="219">
        <f>'T 4'!AF15</f>
        <v>2432.3110241787836</v>
      </c>
      <c r="AG84" s="219">
        <f>'T 4'!AG15</f>
        <v>9809.6726786153813</v>
      </c>
      <c r="AH84" s="219">
        <f>'T 4'!AH15</f>
        <v>2470.2192354610356</v>
      </c>
      <c r="AI84" s="219">
        <f>'T 4'!AI15</f>
        <v>2328.5620756762114</v>
      </c>
      <c r="AJ84" s="219">
        <f>'T 4'!AJ15</f>
        <v>2409.5354770814206</v>
      </c>
      <c r="AK84" s="219">
        <f>'T 4'!AK15</f>
        <v>2371.2152567430448</v>
      </c>
      <c r="AL84" s="219">
        <f>'T 4'!AL15</f>
        <v>9579.5320449617138</v>
      </c>
      <c r="AM84" s="219">
        <f>'T 4'!AM15</f>
        <v>2447.9595684184719</v>
      </c>
      <c r="AN84" s="219">
        <f>'T 4'!AN15</f>
        <v>2265.8304907529446</v>
      </c>
      <c r="AO84" s="219">
        <f>'T 4'!AO15</f>
        <v>2526.9408637833972</v>
      </c>
      <c r="AP84" s="219">
        <f>'T 4'!AP15</f>
        <v>2377.223236435399</v>
      </c>
      <c r="AQ84" s="219">
        <f>'T 4'!AQ15</f>
        <v>9617.9541593902122</v>
      </c>
      <c r="AR84" s="219">
        <f>'T 4'!AR15</f>
        <v>2342.6582514912652</v>
      </c>
      <c r="AS84" s="219">
        <f>'T 4'!AS15</f>
        <v>2194.7501679023098</v>
      </c>
      <c r="AT84" s="219">
        <f>'T 4'!AT15</f>
        <v>2383.3771589602816</v>
      </c>
      <c r="AU84" s="219">
        <f>'T 4'!AU15</f>
        <v>2153.0766132481194</v>
      </c>
      <c r="AV84" s="219">
        <f>'T 4'!AV15</f>
        <v>9073.8621916019765</v>
      </c>
      <c r="AW84" s="219">
        <f>'T 4'!AW15</f>
        <v>2278.8722106410501</v>
      </c>
      <c r="AX84" s="219">
        <f>'T 4'!AX15</f>
        <v>2087.6979822896888</v>
      </c>
      <c r="AY84" s="219">
        <f>'T 4'!AY15</f>
        <v>0</v>
      </c>
      <c r="AZ84" s="219">
        <f>'T 4'!AZ15</f>
        <v>0</v>
      </c>
      <c r="BA84" s="219">
        <f>'T 4'!BA15</f>
        <v>4366.5701929307388</v>
      </c>
    </row>
    <row r="85" spans="1:53" ht="39" customHeight="1">
      <c r="A85" s="216" t="s">
        <v>81</v>
      </c>
      <c r="B85" s="533"/>
      <c r="C85" s="222" t="s">
        <v>76</v>
      </c>
      <c r="D85" s="623" t="e">
        <f>D84/B84*100-100</f>
        <v>#DIV/0!</v>
      </c>
      <c r="E85" s="235">
        <f>E84/D84*100-100</f>
        <v>-1.2123072754175723</v>
      </c>
      <c r="F85" s="235">
        <f t="shared" ref="F85:G85" si="32">F84/E84*100-100</f>
        <v>14.178834620625793</v>
      </c>
      <c r="G85" s="235">
        <f t="shared" si="32"/>
        <v>-4.6127106139966969</v>
      </c>
      <c r="H85" s="236"/>
      <c r="I85" s="235">
        <f>I84/G84*100-100</f>
        <v>-5.0438523941690079</v>
      </c>
      <c r="J85" s="235">
        <f>J84/I84*100-100</f>
        <v>4.4548405207777364E-2</v>
      </c>
      <c r="K85" s="235">
        <f t="shared" ref="K85:L85" si="33">K84/J84*100-100</f>
        <v>17.666056396402794</v>
      </c>
      <c r="L85" s="235">
        <f t="shared" si="33"/>
        <v>-8.7683764861936169</v>
      </c>
      <c r="M85" s="236"/>
      <c r="N85" s="235">
        <f>N84/L84*100-100</f>
        <v>-0.29276628978226427</v>
      </c>
      <c r="O85" s="235">
        <f>O84/N84*100-100</f>
        <v>-1.2330629114230334</v>
      </c>
      <c r="P85" s="235">
        <f t="shared" ref="P85:Q85" si="34">P84/O84*100-100</f>
        <v>16.995421659279074</v>
      </c>
      <c r="Q85" s="235">
        <f t="shared" si="34"/>
        <v>-5.9768616621773134</v>
      </c>
      <c r="R85" s="236"/>
      <c r="S85" s="235">
        <f>S84/Q84*100-100</f>
        <v>6.1316211311125244</v>
      </c>
      <c r="T85" s="235">
        <f>T84/S84*100-100</f>
        <v>-3.4076660440537552</v>
      </c>
      <c r="U85" s="235">
        <f t="shared" ref="U85:V85" si="35">U84/T84*100-100</f>
        <v>14.654939543576859</v>
      </c>
      <c r="V85" s="235">
        <f t="shared" si="35"/>
        <v>-6.0631235128694385</v>
      </c>
      <c r="W85" s="236"/>
      <c r="X85" s="235">
        <f>X84/V84*100-100</f>
        <v>9.2597036503686496</v>
      </c>
      <c r="Y85" s="235">
        <f>Y84/X84*100-100</f>
        <v>-4.5510025246420867</v>
      </c>
      <c r="Z85" s="235">
        <f t="shared" ref="Z85:AA85" si="36">Z84/Y84*100-100</f>
        <v>11.710070521119547</v>
      </c>
      <c r="AA85" s="235">
        <f t="shared" si="36"/>
        <v>-7.2336409479507751</v>
      </c>
      <c r="AB85" s="236"/>
      <c r="AC85" s="235">
        <f>AC84/AA84*100-100</f>
        <v>-1.1882845354632678</v>
      </c>
      <c r="AD85" s="235">
        <f>AD84/AC84*100-100</f>
        <v>-5.0869549488303534</v>
      </c>
      <c r="AE85" s="235">
        <f t="shared" ref="AE85:AF85" si="37">AE84/AD84*100-100</f>
        <v>10.091996219497545</v>
      </c>
      <c r="AF85" s="235">
        <f t="shared" si="37"/>
        <v>-5.5297618345093866</v>
      </c>
      <c r="AG85" s="235"/>
      <c r="AH85" s="235">
        <f>AH84/AF84*100-100</f>
        <v>1.5585264756611963</v>
      </c>
      <c r="AI85" s="235">
        <f>AI84/AH84*100-100</f>
        <v>-5.7345986846542303</v>
      </c>
      <c r="AJ85" s="235">
        <f t="shared" ref="AJ85:AK85" si="38">AJ84/AI84*100-100</f>
        <v>3.4773993036751847</v>
      </c>
      <c r="AK85" s="235">
        <f t="shared" si="38"/>
        <v>-1.5903571747692808</v>
      </c>
      <c r="AL85" s="235"/>
      <c r="AM85" s="235">
        <f>AM84/AK84*100-100</f>
        <v>3.2364970433278302</v>
      </c>
      <c r="AN85" s="235">
        <f>AN84/AM84*100-100</f>
        <v>-7.4400361842247946</v>
      </c>
      <c r="AO85" s="235">
        <f t="shared" ref="AO85:AP85" si="39">AO84/AN84*100-100</f>
        <v>11.523826433445365</v>
      </c>
      <c r="AP85" s="235">
        <f t="shared" si="39"/>
        <v>-5.9248567900333455</v>
      </c>
      <c r="AQ85" s="235"/>
      <c r="AR85" s="235">
        <f>AR84/AP84*100-100</f>
        <v>-1.454006692108706</v>
      </c>
      <c r="AS85" s="235">
        <f>AS84/AR84*100-100</f>
        <v>-6.3136858948504937</v>
      </c>
      <c r="AT85" s="235">
        <f t="shared" ref="AT85:AU85" si="40">AT84/AS84*100-100</f>
        <v>8.5944629970461222</v>
      </c>
      <c r="AU85" s="235">
        <f t="shared" si="40"/>
        <v>-9.6627822770873593</v>
      </c>
      <c r="AV85" s="235"/>
      <c r="AW85" s="237">
        <f>AW84/AU84*100-100</f>
        <v>5.8425973613245503</v>
      </c>
      <c r="AX85" s="237">
        <f t="shared" ref="AX85:BA85" si="41">AX84/AV84*100-100</f>
        <v>-76.992178873711666</v>
      </c>
      <c r="AY85" s="237">
        <f t="shared" si="41"/>
        <v>-100</v>
      </c>
      <c r="AZ85" s="237">
        <f t="shared" si="41"/>
        <v>-100</v>
      </c>
      <c r="BA85" s="237" t="e">
        <f t="shared" si="41"/>
        <v>#DIV/0!</v>
      </c>
    </row>
    <row r="86" spans="1:53" ht="39" customHeight="1">
      <c r="A86" s="224" t="s">
        <v>79</v>
      </c>
      <c r="B86" s="534"/>
      <c r="C86" s="225" t="s">
        <v>77</v>
      </c>
      <c r="D86" s="238" t="e">
        <f>D84/#REF!*100-100</f>
        <v>#REF!</v>
      </c>
      <c r="E86" s="238" t="e">
        <f>E84/#REF!*100-100</f>
        <v>#REF!</v>
      </c>
      <c r="F86" s="238" t="e">
        <f t="shared" ref="F86:G86" si="42">F84/#REF!*100-100</f>
        <v>#REF!</v>
      </c>
      <c r="G86" s="238" t="e">
        <f t="shared" si="42"/>
        <v>#REF!</v>
      </c>
      <c r="H86" s="239"/>
      <c r="I86" s="238">
        <f>I84/D84*100-100</f>
        <v>2.1649772771804976</v>
      </c>
      <c r="J86" s="238">
        <f t="shared" ref="J86:M86" si="43">J84/E84*100-100</f>
        <v>3.464801460844555</v>
      </c>
      <c r="K86" s="238">
        <f t="shared" si="43"/>
        <v>6.6247978811927055</v>
      </c>
      <c r="L86" s="238">
        <f t="shared" si="43"/>
        <v>1.9795559780321241</v>
      </c>
      <c r="M86" s="238">
        <f t="shared" si="43"/>
        <v>3.6238000191661541</v>
      </c>
      <c r="N86" s="238">
        <f>N84/I84*100-100</f>
        <v>7.0820550110595235</v>
      </c>
      <c r="O86" s="238">
        <f t="shared" ref="O86:R86" si="44">O84/J84*100-100</f>
        <v>5.7145717501416016</v>
      </c>
      <c r="P86" s="238">
        <f t="shared" si="44"/>
        <v>5.1120541999913485</v>
      </c>
      <c r="Q86" s="238">
        <f t="shared" si="44"/>
        <v>8.3282839039127765</v>
      </c>
      <c r="R86" s="238">
        <f t="shared" si="44"/>
        <v>6.5296172890560626</v>
      </c>
      <c r="S86" s="238">
        <f>S84/N84*100-100</f>
        <v>15.308147235213852</v>
      </c>
      <c r="T86" s="238">
        <f t="shared" ref="T86:W86" si="45">T84/O84*100-100</f>
        <v>12.769347657267431</v>
      </c>
      <c r="U86" s="238">
        <f t="shared" si="45"/>
        <v>10.513407743995543</v>
      </c>
      <c r="V86" s="238">
        <f t="shared" si="45"/>
        <v>10.412016839088295</v>
      </c>
      <c r="W86" s="238">
        <f t="shared" si="45"/>
        <v>12.147747893101098</v>
      </c>
      <c r="X86" s="238">
        <f>X84/S84*100-100</f>
        <v>13.666258092630429</v>
      </c>
      <c r="Y86" s="238">
        <f t="shared" ref="Y86:AB86" si="46">Y84/T84*100-100</f>
        <v>12.320822340466648</v>
      </c>
      <c r="Z86" s="238">
        <f t="shared" si="46"/>
        <v>9.4359042409576546</v>
      </c>
      <c r="AA86" s="238">
        <f t="shared" si="46"/>
        <v>8.0722583680242508</v>
      </c>
      <c r="AB86" s="238">
        <f t="shared" si="46"/>
        <v>10.796789901325553</v>
      </c>
      <c r="AC86" s="238">
        <f>AC84/X84*100-100</f>
        <v>-2.2621800472448967</v>
      </c>
      <c r="AD86" s="238">
        <f t="shared" ref="AD86:AG86" si="47">AD84/Y84*100-100</f>
        <v>-2.8109843607954872</v>
      </c>
      <c r="AE86" s="238">
        <f t="shared" si="47"/>
        <v>-4.2187271710196086</v>
      </c>
      <c r="AF86" s="238">
        <f t="shared" si="47"/>
        <v>-2.4594718558405049</v>
      </c>
      <c r="AG86" s="238">
        <f t="shared" si="47"/>
        <v>-2.9617431890167296</v>
      </c>
      <c r="AH86" s="238">
        <f>AH84/AC84*100-100</f>
        <v>0.25200213768033564</v>
      </c>
      <c r="AI86" s="238">
        <f t="shared" ref="AI86:AL86" si="48">AI84/AD84*100-100</f>
        <v>-0.43207222905466836</v>
      </c>
      <c r="AJ86" s="238">
        <f t="shared" si="48"/>
        <v>-6.4143573230175548</v>
      </c>
      <c r="AK86" s="238">
        <f t="shared" si="48"/>
        <v>-2.5118402551485559</v>
      </c>
      <c r="AL86" s="238">
        <f t="shared" si="48"/>
        <v>-2.3460582344950467</v>
      </c>
      <c r="AM86" s="238">
        <f>AM84/AH84*100-100</f>
        <v>-0.90112111196515343</v>
      </c>
      <c r="AN86" s="238">
        <f t="shared" ref="AN86:AQ86" si="49">AN84/AI84*100-100</f>
        <v>-2.6940052652472133</v>
      </c>
      <c r="AO86" s="238">
        <f t="shared" si="49"/>
        <v>4.8725319804871816</v>
      </c>
      <c r="AP86" s="238">
        <f t="shared" si="49"/>
        <v>0.25337133249583133</v>
      </c>
      <c r="AQ86" s="238">
        <f t="shared" si="49"/>
        <v>0.40108550447102687</v>
      </c>
      <c r="AR86" s="238">
        <f>AR84/AM84*100-100</f>
        <v>-4.3015954301580877</v>
      </c>
      <c r="AS86" s="238">
        <f t="shared" ref="AS86:AV86" si="50">AS84/AN84*100-100</f>
        <v>-3.1370538590913952</v>
      </c>
      <c r="AT86" s="238">
        <f t="shared" si="50"/>
        <v>-5.6813242795151382</v>
      </c>
      <c r="AU86" s="238">
        <f t="shared" si="50"/>
        <v>-9.4289261417191597</v>
      </c>
      <c r="AV86" s="238">
        <f t="shared" si="50"/>
        <v>-5.6570447183617318</v>
      </c>
      <c r="AW86" s="240">
        <f>AW84/AR84*100-100</f>
        <v>-2.7228060605771702</v>
      </c>
      <c r="AX86" s="240">
        <f t="shared" ref="AX86:BA86" si="51">AX84/AS84*100-100</f>
        <v>-4.877647906273495</v>
      </c>
      <c r="AY86" s="240">
        <f t="shared" si="51"/>
        <v>-100</v>
      </c>
      <c r="AZ86" s="240">
        <f t="shared" si="51"/>
        <v>-100</v>
      </c>
      <c r="BA86" s="240">
        <f t="shared" si="51"/>
        <v>-51.877490524684418</v>
      </c>
    </row>
    <row r="87" spans="1:53" ht="39" customHeight="1">
      <c r="A87" s="226" t="s">
        <v>473</v>
      </c>
      <c r="B87" s="529"/>
      <c r="C87" s="227" t="s">
        <v>472</v>
      </c>
      <c r="D87" s="229">
        <f>'T 5'!D15</f>
        <v>1759.2994611480249</v>
      </c>
      <c r="E87" s="229">
        <f>'T 5'!E15</f>
        <v>1713.4962186889534</v>
      </c>
      <c r="F87" s="229">
        <f>'T 5'!F15</f>
        <v>1968.0011077130105</v>
      </c>
      <c r="G87" s="229">
        <f>'T 5'!G15</f>
        <v>1859.5831959845716</v>
      </c>
      <c r="H87" s="229">
        <f>'T 5'!H15</f>
        <v>7300.3799835345608</v>
      </c>
      <c r="I87" s="229">
        <f>'T 5'!I15</f>
        <v>1779.1709677574952</v>
      </c>
      <c r="J87" s="229">
        <f>'T 5'!J15</f>
        <v>1769.7794361648694</v>
      </c>
      <c r="K87" s="229">
        <f>'T 5'!K15</f>
        <v>2079.4962580746774</v>
      </c>
      <c r="L87" s="229">
        <f>'T 5'!L15</f>
        <v>1930.2794968522835</v>
      </c>
      <c r="M87" s="229">
        <f>'T 5'!M15</f>
        <v>7558.7261588493257</v>
      </c>
      <c r="N87" s="229">
        <f>'T 5'!N15</f>
        <v>1884.8839360354987</v>
      </c>
      <c r="O87" s="229">
        <f>'T 5'!O15</f>
        <v>1873.1491783324816</v>
      </c>
      <c r="P87" s="229">
        <f>'T 5'!P15</f>
        <v>2194.369114334696</v>
      </c>
      <c r="Q87" s="229">
        <f>'T 5'!Q15</f>
        <v>2057.6392019031791</v>
      </c>
      <c r="R87" s="229">
        <f>'T 5'!R15</f>
        <v>8010.0414306058547</v>
      </c>
      <c r="S87" s="229">
        <f>'T 5'!S15</f>
        <v>2167.6653066532858</v>
      </c>
      <c r="T87" s="229">
        <f>'T 5'!T15</f>
        <v>2095.7185195093266</v>
      </c>
      <c r="U87" s="229">
        <f>'T 5'!U15</f>
        <v>2435.5918610131221</v>
      </c>
      <c r="V87" s="229">
        <f>'T 5'!V15</f>
        <v>2333.7768142272439</v>
      </c>
      <c r="W87" s="229">
        <f>'T 5'!W15</f>
        <v>9032.7525014029779</v>
      </c>
      <c r="X87" s="229">
        <f>'T 5'!X15</f>
        <v>2503.4509989481298</v>
      </c>
      <c r="Y87" s="229">
        <f>'T 5'!Y15</f>
        <v>2386.5354641415861</v>
      </c>
      <c r="Z87" s="229">
        <f>'T 5'!Z15</f>
        <v>2659.6700556143583</v>
      </c>
      <c r="AA87" s="229">
        <f>'T 5'!AA15</f>
        <v>2466.0238925441236</v>
      </c>
      <c r="AB87" s="229">
        <f>'T 5'!AB15</f>
        <v>10015.680411248199</v>
      </c>
      <c r="AC87" s="229">
        <f>'T 5'!AC15</f>
        <v>2431.2665001406149</v>
      </c>
      <c r="AD87" s="229">
        <f>'T 5'!AD15</f>
        <v>2308.6363354858922</v>
      </c>
      <c r="AE87" s="229">
        <f>'T 5'!AE15</f>
        <v>2537.1105286310576</v>
      </c>
      <c r="AF87" s="229">
        <f>'T 5'!AF15</f>
        <v>2408.6224127477462</v>
      </c>
      <c r="AG87" s="229">
        <f>'T 5'!AG15</f>
        <v>9685.635777005311</v>
      </c>
      <c r="AH87" s="229">
        <f>'T 5'!AH15</f>
        <v>2444.6833641667245</v>
      </c>
      <c r="AI87" s="229">
        <f>'T 5'!AI15</f>
        <v>2301.4413843535726</v>
      </c>
      <c r="AJ87" s="229">
        <f>'T 5'!AJ15</f>
        <v>2380.2777877316853</v>
      </c>
      <c r="AK87" s="229">
        <f>'T 5'!AK15</f>
        <v>2334.0868830345908</v>
      </c>
      <c r="AL87" s="229">
        <f>'T 5'!AL15</f>
        <v>9460.4894192865722</v>
      </c>
      <c r="AM87" s="229">
        <f>'T 5'!AM15</f>
        <v>2477.8409462501959</v>
      </c>
      <c r="AN87" s="229">
        <f>'T 5'!AN15</f>
        <v>2218.6266527442081</v>
      </c>
      <c r="AO87" s="229">
        <f>'T 5'!AO15</f>
        <v>2483.035580220765</v>
      </c>
      <c r="AP87" s="229">
        <f>'T 5'!AP15</f>
        <v>2438.4509801750432</v>
      </c>
      <c r="AQ87" s="229">
        <f>'T 5'!AQ15</f>
        <v>9617.9541593902122</v>
      </c>
      <c r="AR87" s="229">
        <f>'T 5'!AR15</f>
        <v>2490.8987963578638</v>
      </c>
      <c r="AS87" s="229">
        <f>'T 5'!AS15</f>
        <v>2346.7065511015589</v>
      </c>
      <c r="AT87" s="229">
        <f>'T 5'!AT15</f>
        <v>2558.0241874392877</v>
      </c>
      <c r="AU87" s="229">
        <f>'T 5'!AU15</f>
        <v>2327.6609210695401</v>
      </c>
      <c r="AV87" s="229">
        <f>'T 5'!AV15</f>
        <v>9723.2904559682502</v>
      </c>
      <c r="AW87" s="229">
        <f>'T 5'!AW15</f>
        <v>2483.1244551220516</v>
      </c>
      <c r="AX87" s="229">
        <f>'T 5'!AX15</f>
        <v>2302.4070887386547</v>
      </c>
      <c r="AY87" s="229">
        <f>'T 5'!AY15</f>
        <v>0</v>
      </c>
      <c r="AZ87" s="229">
        <f>'T 5'!AZ15</f>
        <v>0</v>
      </c>
      <c r="BA87" s="229">
        <f>'T 5'!BA93</f>
        <v>0</v>
      </c>
    </row>
    <row r="88" spans="1:53" ht="39" customHeight="1">
      <c r="A88" s="216" t="s">
        <v>81</v>
      </c>
      <c r="B88" s="533"/>
      <c r="C88" s="222" t="s">
        <v>76</v>
      </c>
      <c r="D88" s="235" t="e">
        <f>D87/B87*100-100</f>
        <v>#DIV/0!</v>
      </c>
      <c r="E88" s="235">
        <f>E87/D87*100-100</f>
        <v>-2.6034932352666544</v>
      </c>
      <c r="F88" s="235">
        <f t="shared" ref="F88:G88" si="52">F87/E87*100-100</f>
        <v>14.852958894696982</v>
      </c>
      <c r="G88" s="235">
        <f t="shared" si="52"/>
        <v>-5.5090371292742901</v>
      </c>
      <c r="H88" s="236"/>
      <c r="I88" s="235">
        <f>I87/G87*100-100</f>
        <v>-4.3242070804205923</v>
      </c>
      <c r="J88" s="235">
        <f>J87/I87*100-100</f>
        <v>-0.52785998438716319</v>
      </c>
      <c r="K88" s="235">
        <f t="shared" ref="K88:L88" si="53">K87/J87*100-100</f>
        <v>17.500306285678604</v>
      </c>
      <c r="L88" s="235">
        <f t="shared" si="53"/>
        <v>-7.1756205688269858</v>
      </c>
      <c r="M88" s="236"/>
      <c r="N88" s="235">
        <f>N87/L87*100-100</f>
        <v>-2.3517610216972002</v>
      </c>
      <c r="O88" s="235">
        <f>O87/N87*100-100</f>
        <v>-0.62257189838960869</v>
      </c>
      <c r="P88" s="235">
        <f t="shared" ref="P88:Q88" si="54">P87/O87*100-100</f>
        <v>17.148657443726464</v>
      </c>
      <c r="Q88" s="235">
        <f t="shared" si="54"/>
        <v>-6.2309440803887526</v>
      </c>
      <c r="R88" s="236"/>
      <c r="S88" s="235">
        <f>S87/Q87*100-100</f>
        <v>5.3472010373995573</v>
      </c>
      <c r="T88" s="235">
        <f>T87/S87*100-100</f>
        <v>-3.3190911402757024</v>
      </c>
      <c r="U88" s="235">
        <f t="shared" ref="U88:V88" si="55">U87/T87*100-100</f>
        <v>16.217509094845937</v>
      </c>
      <c r="V88" s="235">
        <f t="shared" si="55"/>
        <v>-4.1803000090305176</v>
      </c>
      <c r="W88" s="236"/>
      <c r="X88" s="235">
        <f>X87/V87*100-100</f>
        <v>7.270368943872981</v>
      </c>
      <c r="Y88" s="235">
        <f>Y87/X87*100-100</f>
        <v>-4.6701746850914247</v>
      </c>
      <c r="Z88" s="235">
        <f t="shared" ref="Z88:AA88" si="56">Z87/Y87*100-100</f>
        <v>11.444815950850156</v>
      </c>
      <c r="AA88" s="235">
        <f t="shared" si="56"/>
        <v>-7.2808340516321834</v>
      </c>
      <c r="AB88" s="236"/>
      <c r="AC88" s="235">
        <f>AC87/AA87*100-100</f>
        <v>-1.4094507562800089</v>
      </c>
      <c r="AD88" s="235">
        <f>AD87/AC87*100-100</f>
        <v>-5.0438799961925298</v>
      </c>
      <c r="AE88" s="235">
        <f t="shared" ref="AE88:AF88" si="57">AE87/AD87*100-100</f>
        <v>9.8964999221966821</v>
      </c>
      <c r="AF88" s="235">
        <f t="shared" si="57"/>
        <v>-5.0643483771532658</v>
      </c>
      <c r="AG88" s="235"/>
      <c r="AH88" s="235">
        <f>AH87/AF87*100-100</f>
        <v>1.4971608346797609</v>
      </c>
      <c r="AI88" s="235">
        <f>AI87/AH87*100-100</f>
        <v>-5.8593264842695163</v>
      </c>
      <c r="AJ88" s="235">
        <f t="shared" ref="AJ88:AK88" si="58">AJ87/AI87*100-100</f>
        <v>3.4255229750401099</v>
      </c>
      <c r="AK88" s="235">
        <f t="shared" si="58"/>
        <v>-1.9405678167132265</v>
      </c>
      <c r="AL88" s="235"/>
      <c r="AM88" s="235">
        <f>AM87/AK87*100-100</f>
        <v>6.158899407750738</v>
      </c>
      <c r="AN88" s="235">
        <f>AN87/AM87*100-100</f>
        <v>-10.461296714717136</v>
      </c>
      <c r="AO88" s="235">
        <f t="shared" ref="AO88:AP88" si="59">AO87/AN87*100-100</f>
        <v>11.917684624833598</v>
      </c>
      <c r="AP88" s="235">
        <f t="shared" si="59"/>
        <v>-1.7955683116613983</v>
      </c>
      <c r="AQ88" s="235"/>
      <c r="AR88" s="235">
        <f>AR87/AP87*100-100</f>
        <v>2.1508661280964247</v>
      </c>
      <c r="AS88" s="235">
        <f>AS87/AR87*100-100</f>
        <v>-5.7887636971497756</v>
      </c>
      <c r="AT88" s="235">
        <f t="shared" ref="AT88:AU88" si="60">AT87/AS87*100-100</f>
        <v>9.0048598636474111</v>
      </c>
      <c r="AU88" s="235">
        <f t="shared" si="60"/>
        <v>-9.0055155655253287</v>
      </c>
      <c r="AV88" s="235"/>
      <c r="AW88" s="237">
        <f>AW87/AU87*100-100</f>
        <v>6.6789596648414431</v>
      </c>
      <c r="AX88" s="237">
        <f t="shared" ref="AX88:BA88" si="61">AX87/AV87*100-100</f>
        <v>-76.320700290040037</v>
      </c>
      <c r="AY88" s="237">
        <f t="shared" si="61"/>
        <v>-100</v>
      </c>
      <c r="AZ88" s="237">
        <f t="shared" si="61"/>
        <v>-100</v>
      </c>
      <c r="BA88" s="237" t="e">
        <f t="shared" si="61"/>
        <v>#DIV/0!</v>
      </c>
    </row>
    <row r="89" spans="1:53" ht="39" customHeight="1">
      <c r="A89" s="217" t="s">
        <v>79</v>
      </c>
      <c r="B89" s="530"/>
      <c r="C89" s="223" t="s">
        <v>77</v>
      </c>
      <c r="D89" s="242" t="e">
        <f>D87/#REF!*100-100</f>
        <v>#REF!</v>
      </c>
      <c r="E89" s="242" t="e">
        <f t="shared" ref="E89:G89" si="62">E87/#REF!*100-100</f>
        <v>#REF!</v>
      </c>
      <c r="F89" s="242" t="e">
        <f t="shared" si="62"/>
        <v>#REF!</v>
      </c>
      <c r="G89" s="242" t="e">
        <f t="shared" si="62"/>
        <v>#REF!</v>
      </c>
      <c r="H89" s="243"/>
      <c r="I89" s="242">
        <f>I87/D87*100-100</f>
        <v>1.1295124592662233</v>
      </c>
      <c r="J89" s="242">
        <f t="shared" ref="J89:M89" si="63">J87/E87*100-100</f>
        <v>3.284700419063654</v>
      </c>
      <c r="K89" s="242">
        <f t="shared" si="63"/>
        <v>5.6654007929514876</v>
      </c>
      <c r="L89" s="242">
        <f t="shared" si="63"/>
        <v>3.8017283131170245</v>
      </c>
      <c r="M89" s="242">
        <f t="shared" si="63"/>
        <v>3.5388044991828451</v>
      </c>
      <c r="N89" s="242">
        <f>N87/I87*100-100</f>
        <v>5.941698138838575</v>
      </c>
      <c r="O89" s="242">
        <f t="shared" ref="O89:R89" si="64">O87/J87*100-100</f>
        <v>5.840826266555311</v>
      </c>
      <c r="P89" s="242">
        <f t="shared" si="64"/>
        <v>5.5240713136158774</v>
      </c>
      <c r="Q89" s="242">
        <f t="shared" si="64"/>
        <v>6.5979929465438403</v>
      </c>
      <c r="R89" s="242">
        <f t="shared" si="64"/>
        <v>5.9707847892882739</v>
      </c>
      <c r="S89" s="242">
        <f>S87/N87*100-100</f>
        <v>15.002587969027161</v>
      </c>
      <c r="T89" s="242">
        <f t="shared" ref="T89:W89" si="65">T87/O87*100-100</f>
        <v>11.882093735587105</v>
      </c>
      <c r="U89" s="242">
        <f t="shared" si="65"/>
        <v>10.992806319713537</v>
      </c>
      <c r="V89" s="242">
        <f t="shared" si="65"/>
        <v>13.420118165937737</v>
      </c>
      <c r="W89" s="242">
        <f t="shared" si="65"/>
        <v>12.767862434386544</v>
      </c>
      <c r="X89" s="242">
        <f>X87/S87*100-100</f>
        <v>15.490661370286546</v>
      </c>
      <c r="Y89" s="242">
        <f t="shared" ref="Y89:AB89" si="66">Y87/T87*100-100</f>
        <v>13.876717790342809</v>
      </c>
      <c r="Z89" s="242">
        <f t="shared" si="66"/>
        <v>9.2001536952101475</v>
      </c>
      <c r="AA89" s="242">
        <f t="shared" si="66"/>
        <v>5.6666549050736563</v>
      </c>
      <c r="AB89" s="242">
        <f t="shared" si="66"/>
        <v>10.88182046051358</v>
      </c>
      <c r="AC89" s="242">
        <f>AC87/X87*100-100</f>
        <v>-2.8833997085560839</v>
      </c>
      <c r="AD89" s="242">
        <f t="shared" ref="AD89:AG89" si="67">AD87/Y87*100-100</f>
        <v>-3.2641094099019909</v>
      </c>
      <c r="AE89" s="242">
        <f t="shared" si="67"/>
        <v>-4.6080725962450515</v>
      </c>
      <c r="AF89" s="242">
        <f t="shared" si="67"/>
        <v>-2.3276935787170316</v>
      </c>
      <c r="AG89" s="242">
        <f t="shared" si="67"/>
        <v>-3.2952792091112286</v>
      </c>
      <c r="AH89" s="242">
        <f>AH87/AC87*100-100</f>
        <v>0.55184670316205597</v>
      </c>
      <c r="AI89" s="242">
        <f t="shared" ref="AI89:AL89" si="68">AI87/AD87*100-100</f>
        <v>-0.31165372482995224</v>
      </c>
      <c r="AJ89" s="242">
        <f t="shared" si="68"/>
        <v>-6.1815494094376078</v>
      </c>
      <c r="AK89" s="242">
        <f t="shared" si="68"/>
        <v>-3.0945294421688061</v>
      </c>
      <c r="AL89" s="242">
        <f t="shared" si="68"/>
        <v>-2.3245387592754554</v>
      </c>
      <c r="AM89" s="242">
        <f>AM87/AH87*100-100</f>
        <v>1.3563139738046743</v>
      </c>
      <c r="AN89" s="242">
        <f t="shared" ref="AN89:AQ89" si="69">AN87/AI87*100-100</f>
        <v>-3.5983854367260193</v>
      </c>
      <c r="AO89" s="242">
        <f t="shared" si="69"/>
        <v>4.3170504307820323</v>
      </c>
      <c r="AP89" s="242">
        <f t="shared" si="69"/>
        <v>4.4713030135693543</v>
      </c>
      <c r="AQ89" s="242">
        <f t="shared" si="69"/>
        <v>1.6644460251985009</v>
      </c>
      <c r="AR89" s="242">
        <f>AR87/AM87*100-100</f>
        <v>0.52698499988179037</v>
      </c>
      <c r="AS89" s="242">
        <f t="shared" ref="AS89:AV89" si="70">AS87/AN87*100-100</f>
        <v>5.7729360728146588</v>
      </c>
      <c r="AT89" s="242">
        <f t="shared" si="70"/>
        <v>3.0200375627261735</v>
      </c>
      <c r="AU89" s="242">
        <f t="shared" si="70"/>
        <v>-4.5434605824042507</v>
      </c>
      <c r="AV89" s="242">
        <f t="shared" si="70"/>
        <v>1.095204810008326</v>
      </c>
      <c r="AW89" s="244">
        <f>AW87/AR87*100-100</f>
        <v>-0.31210987966190373</v>
      </c>
      <c r="AX89" s="244">
        <f t="shared" ref="AX89:BA89" si="71">AX87/AS87*100-100</f>
        <v>-1.887729096000939</v>
      </c>
      <c r="AY89" s="244">
        <f t="shared" si="71"/>
        <v>-100</v>
      </c>
      <c r="AZ89" s="244">
        <f t="shared" si="71"/>
        <v>-100</v>
      </c>
      <c r="BA89" s="244">
        <f t="shared" si="71"/>
        <v>-100</v>
      </c>
    </row>
    <row r="90" spans="1:53" ht="39" customHeight="1">
      <c r="A90" s="376" t="s">
        <v>196</v>
      </c>
      <c r="B90" s="531"/>
      <c r="C90" s="248" t="s">
        <v>201</v>
      </c>
      <c r="D90" s="233">
        <f>D84/D91*100</f>
        <v>1.2703676357598919</v>
      </c>
      <c r="E90" s="233">
        <f t="shared" ref="E90:BA90" si="72">E84/E91*100</f>
        <v>1.1345566701087171</v>
      </c>
      <c r="F90" s="233">
        <f t="shared" si="72"/>
        <v>1.2434580322428608</v>
      </c>
      <c r="G90" s="233">
        <f t="shared" si="72"/>
        <v>1.1843496969287142</v>
      </c>
      <c r="H90" s="233">
        <f t="shared" si="72"/>
        <v>1.2067980173033261</v>
      </c>
      <c r="I90" s="233">
        <f t="shared" si="72"/>
        <v>1.0561130221135762</v>
      </c>
      <c r="J90" s="233">
        <f t="shared" si="72"/>
        <v>1.0787272468213644</v>
      </c>
      <c r="K90" s="233">
        <f t="shared" si="72"/>
        <v>1.251231009844616</v>
      </c>
      <c r="L90" s="233">
        <f t="shared" si="72"/>
        <v>1.1061381518639264</v>
      </c>
      <c r="M90" s="233">
        <f t="shared" si="72"/>
        <v>1.1229677653192824</v>
      </c>
      <c r="N90" s="233">
        <f t="shared" si="72"/>
        <v>1.0431773840887677</v>
      </c>
      <c r="O90" s="233">
        <f t="shared" si="72"/>
        <v>1.0880839568805309</v>
      </c>
      <c r="P90" s="233">
        <f t="shared" si="72"/>
        <v>1.2345184909314442</v>
      </c>
      <c r="Q90" s="233">
        <f t="shared" si="72"/>
        <v>1.1336406028329888</v>
      </c>
      <c r="R90" s="233">
        <f t="shared" si="72"/>
        <v>1.1246933580392928</v>
      </c>
      <c r="S90" s="233">
        <f t="shared" si="72"/>
        <v>1.1264651073005001</v>
      </c>
      <c r="T90" s="233">
        <f t="shared" si="72"/>
        <v>1.1313847644831618</v>
      </c>
      <c r="U90" s="233">
        <f t="shared" si="72"/>
        <v>1.3009852987623329</v>
      </c>
      <c r="V90" s="233">
        <f t="shared" si="72"/>
        <v>1.3139716168400526</v>
      </c>
      <c r="W90" s="233">
        <f t="shared" si="72"/>
        <v>1.2154651236328067</v>
      </c>
      <c r="X90" s="233">
        <f t="shared" si="72"/>
        <v>1.6553523921971416</v>
      </c>
      <c r="Y90" s="233">
        <f t="shared" si="72"/>
        <v>1.6165457289323983</v>
      </c>
      <c r="Z90" s="233">
        <f t="shared" si="72"/>
        <v>1.8417388660130312</v>
      </c>
      <c r="AA90" s="233">
        <f t="shared" si="72"/>
        <v>1.7606928343954942</v>
      </c>
      <c r="AB90" s="233">
        <f t="shared" si="72"/>
        <v>1.7170890827807932</v>
      </c>
      <c r="AC90" s="233">
        <f t="shared" si="72"/>
        <v>1.8824805927331261</v>
      </c>
      <c r="AD90" s="233">
        <f t="shared" si="72"/>
        <v>1.7412150062609717</v>
      </c>
      <c r="AE90" s="233">
        <f t="shared" si="72"/>
        <v>1.8250195939914202</v>
      </c>
      <c r="AF90" s="233">
        <f t="shared" si="72"/>
        <v>1.6656923113638242</v>
      </c>
      <c r="AG90" s="233">
        <f t="shared" si="72"/>
        <v>1.7761327812022689</v>
      </c>
      <c r="AH90" s="233">
        <f t="shared" si="72"/>
        <v>1.692086578607864</v>
      </c>
      <c r="AI90" s="233">
        <f t="shared" si="72"/>
        <v>1.651771993597358</v>
      </c>
      <c r="AJ90" s="233">
        <f t="shared" si="72"/>
        <v>1.666478936831427</v>
      </c>
      <c r="AK90" s="233">
        <f t="shared" si="72"/>
        <v>1.5312760675926671</v>
      </c>
      <c r="AL90" s="233">
        <f t="shared" si="72"/>
        <v>1.6336150915052163</v>
      </c>
      <c r="AM90" s="233">
        <f t="shared" si="72"/>
        <v>1.5285250657104898</v>
      </c>
      <c r="AN90" s="233">
        <f t="shared" si="72"/>
        <v>1.3904321229372163</v>
      </c>
      <c r="AO90" s="233">
        <f t="shared" si="72"/>
        <v>1.4698618841634397</v>
      </c>
      <c r="AP90" s="233">
        <f t="shared" si="72"/>
        <v>1.379605054370006</v>
      </c>
      <c r="AQ90" s="233">
        <f t="shared" si="72"/>
        <v>1.4412391329509819</v>
      </c>
      <c r="AR90" s="233">
        <f t="shared" si="72"/>
        <v>1.4398077239983769</v>
      </c>
      <c r="AS90" s="233">
        <f t="shared" si="72"/>
        <v>1.3878595454747933</v>
      </c>
      <c r="AT90" s="233">
        <f t="shared" si="72"/>
        <v>1.4937694866478135</v>
      </c>
      <c r="AU90" s="233">
        <f t="shared" si="72"/>
        <v>1.3486348422068422</v>
      </c>
      <c r="AV90" s="233">
        <f t="shared" si="72"/>
        <v>1.4176831224527351</v>
      </c>
      <c r="AW90" s="234">
        <f t="shared" si="72"/>
        <v>1.4976410350810634</v>
      </c>
      <c r="AX90" s="234">
        <f t="shared" si="72"/>
        <v>1.7906115117989274</v>
      </c>
      <c r="AY90" s="234" t="e">
        <f t="shared" si="72"/>
        <v>#DIV/0!</v>
      </c>
      <c r="AZ90" s="234" t="e">
        <f t="shared" si="72"/>
        <v>#DIV/0!</v>
      </c>
      <c r="BA90" s="234" t="e">
        <f t="shared" si="72"/>
        <v>#DIV/0!</v>
      </c>
    </row>
    <row r="91" spans="1:53" ht="39" customHeight="1">
      <c r="A91" s="249" t="s">
        <v>197</v>
      </c>
      <c r="B91" s="530"/>
      <c r="C91" s="515" t="s">
        <v>198</v>
      </c>
      <c r="D91" s="247">
        <f>'T 4'!D26</f>
        <v>138401.27104889471</v>
      </c>
      <c r="E91" s="247">
        <f>'T 4'!E26</f>
        <v>153089.76220061528</v>
      </c>
      <c r="F91" s="247">
        <f>'T 4'!F26</f>
        <v>159487.56072784608</v>
      </c>
      <c r="G91" s="247">
        <f>'T 4'!G26</f>
        <v>159723.38377773904</v>
      </c>
      <c r="H91" s="247">
        <f>'T 4'!H26</f>
        <v>610701.97775509523</v>
      </c>
      <c r="I91" s="247">
        <f>'T 4'!I26</f>
        <v>170083.09291084963</v>
      </c>
      <c r="J91" s="247">
        <f>'T 4'!J26</f>
        <v>166591.68547393812</v>
      </c>
      <c r="K91" s="247">
        <f>'T 4'!K26</f>
        <v>168996.87331157684</v>
      </c>
      <c r="L91" s="247">
        <f>'T 4'!L26</f>
        <v>174402.29690178193</v>
      </c>
      <c r="M91" s="247">
        <f>'T 4'!M26</f>
        <v>680073.94859814667</v>
      </c>
      <c r="N91" s="247">
        <f>'T 4'!N26</f>
        <v>184386.90579026676</v>
      </c>
      <c r="O91" s="247">
        <f>'T 4'!O26</f>
        <v>174597.25778433293</v>
      </c>
      <c r="P91" s="247">
        <f>'T 4'!P26</f>
        <v>180040.86592597596</v>
      </c>
      <c r="Q91" s="247">
        <f>'T 4'!Q26</f>
        <v>184343.59094406437</v>
      </c>
      <c r="R91" s="247">
        <f>'T 4'!R26</f>
        <v>723368.62044464005</v>
      </c>
      <c r="S91" s="247">
        <f>'T 4'!S26</f>
        <v>196893.09675546945</v>
      </c>
      <c r="T91" s="247">
        <f>'T 4'!T26</f>
        <v>189356.65249320504</v>
      </c>
      <c r="U91" s="247">
        <f>'T 4'!U26</f>
        <v>188804.03614276333</v>
      </c>
      <c r="V91" s="247">
        <f>'T 4'!V26</f>
        <v>175603.7533837934</v>
      </c>
      <c r="W91" s="247">
        <f>'T 4'!W26</f>
        <v>750657.53877523099</v>
      </c>
      <c r="X91" s="247">
        <f>'T 4'!X26</f>
        <v>152296.29422428473</v>
      </c>
      <c r="Y91" s="247">
        <f>'T 4'!Y26</f>
        <v>148854.91308048408</v>
      </c>
      <c r="Z91" s="247">
        <f>'T 4'!Z26</f>
        <v>145953.81150872746</v>
      </c>
      <c r="AA91" s="247">
        <f>'T 4'!AA26</f>
        <v>141628.41948950518</v>
      </c>
      <c r="AB91" s="247">
        <f>'T 4'!AB26</f>
        <v>588733.43830300157</v>
      </c>
      <c r="AC91" s="247">
        <f>'T 4'!AC26</f>
        <v>130891.64836056286</v>
      </c>
      <c r="AD91" s="247">
        <f>'T 4'!AD26</f>
        <v>134312.35068980689</v>
      </c>
      <c r="AE91" s="247">
        <f>'T 4'!AE26</f>
        <v>141077.11388658331</v>
      </c>
      <c r="AF91" s="247">
        <f>'T 4'!AF26</f>
        <v>146024.02902293956</v>
      </c>
      <c r="AG91" s="247">
        <f>'T 4'!AG26</f>
        <v>552305.1419598927</v>
      </c>
      <c r="AH91" s="247">
        <f>'T 4'!AH26</f>
        <v>145986.57460502803</v>
      </c>
      <c r="AI91" s="247">
        <f>'T 4'!AI26</f>
        <v>140973.57775178686</v>
      </c>
      <c r="AJ91" s="247">
        <f>'T 4'!AJ26</f>
        <v>144588.41476045357</v>
      </c>
      <c r="AK91" s="247">
        <f>'T 4'!AK26</f>
        <v>154852.23774644724</v>
      </c>
      <c r="AL91" s="247">
        <f>'T 4'!AL26</f>
        <v>586400.80486371566</v>
      </c>
      <c r="AM91" s="247">
        <f>'T 4'!AM26</f>
        <v>160151.74519108131</v>
      </c>
      <c r="AN91" s="247">
        <f>'T 4'!AN26</f>
        <v>162958.72724563457</v>
      </c>
      <c r="AO91" s="247">
        <f>'T 4'!AO26</f>
        <v>171916.89171677417</v>
      </c>
      <c r="AP91" s="247">
        <f>'T 4'!AP26</f>
        <v>172311.86772659028</v>
      </c>
      <c r="AQ91" s="247">
        <f>'T 4'!AQ26</f>
        <v>667339.2318800803</v>
      </c>
      <c r="AR91" s="247">
        <f>'T 4'!AR26</f>
        <v>162706.3261603885</v>
      </c>
      <c r="AS91" s="247">
        <f>'T 4'!AS26</f>
        <v>158139.21337057746</v>
      </c>
      <c r="AT91" s="247">
        <f>'T 4'!AT26</f>
        <v>159554.54842693618</v>
      </c>
      <c r="AU91" s="247">
        <f>'T 4'!AU26</f>
        <v>159648.59766821144</v>
      </c>
      <c r="AV91" s="247">
        <f>'T 4'!AV26</f>
        <v>640048.68562611355</v>
      </c>
      <c r="AW91" s="247">
        <f>'T 4'!AW26</f>
        <v>152164.11391383252</v>
      </c>
      <c r="AX91" s="247">
        <f>'T 4'!AX26</f>
        <v>116591.34147933044</v>
      </c>
      <c r="AY91" s="247">
        <f>'T 4'!AY26</f>
        <v>0</v>
      </c>
      <c r="AZ91" s="247">
        <f>'T 4'!AZ26</f>
        <v>0</v>
      </c>
      <c r="BA91" s="247">
        <f>'T 4'!BA107</f>
        <v>0</v>
      </c>
    </row>
    <row r="92" spans="1:53" s="537" customFormat="1">
      <c r="B92" s="538"/>
    </row>
    <row r="93" spans="1:53" s="71" customFormat="1" ht="45" customHeight="1" thickBot="1">
      <c r="A93" s="374" t="s">
        <v>44</v>
      </c>
      <c r="B93" s="358">
        <v>10</v>
      </c>
      <c r="C93" s="375" t="s">
        <v>43</v>
      </c>
      <c r="D93" s="372" t="s">
        <v>132</v>
      </c>
      <c r="E93" s="372" t="s">
        <v>133</v>
      </c>
      <c r="F93" s="372" t="s">
        <v>134</v>
      </c>
      <c r="G93" s="372" t="s">
        <v>135</v>
      </c>
      <c r="H93" s="372">
        <v>2011</v>
      </c>
      <c r="I93" s="372" t="s">
        <v>136</v>
      </c>
      <c r="J93" s="372" t="s">
        <v>137</v>
      </c>
      <c r="K93" s="372" t="s">
        <v>138</v>
      </c>
      <c r="L93" s="372" t="s">
        <v>139</v>
      </c>
      <c r="M93" s="372">
        <v>2012</v>
      </c>
      <c r="N93" s="372" t="s">
        <v>140</v>
      </c>
      <c r="O93" s="372" t="s">
        <v>141</v>
      </c>
      <c r="P93" s="372" t="s">
        <v>142</v>
      </c>
      <c r="Q93" s="372" t="s">
        <v>143</v>
      </c>
      <c r="R93" s="372">
        <v>2013</v>
      </c>
      <c r="S93" s="372" t="s">
        <v>144</v>
      </c>
      <c r="T93" s="372" t="s">
        <v>145</v>
      </c>
      <c r="U93" s="372" t="s">
        <v>146</v>
      </c>
      <c r="V93" s="372" t="s">
        <v>147</v>
      </c>
      <c r="W93" s="372">
        <v>2014</v>
      </c>
      <c r="X93" s="372" t="s">
        <v>148</v>
      </c>
      <c r="Y93" s="372" t="s">
        <v>149</v>
      </c>
      <c r="Z93" s="372" t="s">
        <v>150</v>
      </c>
      <c r="AA93" s="372" t="s">
        <v>151</v>
      </c>
      <c r="AB93" s="372">
        <v>2015</v>
      </c>
      <c r="AC93" s="372" t="s">
        <v>152</v>
      </c>
      <c r="AD93" s="372" t="s">
        <v>153</v>
      </c>
      <c r="AE93" s="372" t="s">
        <v>68</v>
      </c>
      <c r="AF93" s="372" t="s">
        <v>69</v>
      </c>
      <c r="AG93" s="372">
        <v>2016</v>
      </c>
      <c r="AH93" s="372" t="s">
        <v>70</v>
      </c>
      <c r="AI93" s="372" t="s">
        <v>71</v>
      </c>
      <c r="AJ93" s="372" t="s">
        <v>72</v>
      </c>
      <c r="AK93" s="372" t="s">
        <v>73</v>
      </c>
      <c r="AL93" s="372">
        <v>2017</v>
      </c>
      <c r="AM93" s="372" t="s">
        <v>83</v>
      </c>
      <c r="AN93" s="372" t="s">
        <v>84</v>
      </c>
      <c r="AO93" s="372" t="s">
        <v>82</v>
      </c>
      <c r="AP93" s="372" t="s">
        <v>154</v>
      </c>
      <c r="AQ93" s="372">
        <v>2018</v>
      </c>
      <c r="AR93" s="372" t="s">
        <v>85</v>
      </c>
      <c r="AS93" s="372" t="s">
        <v>155</v>
      </c>
      <c r="AT93" s="372" t="s">
        <v>156</v>
      </c>
      <c r="AU93" s="372" t="s">
        <v>157</v>
      </c>
      <c r="AV93" s="372">
        <v>2019</v>
      </c>
      <c r="AW93" s="373" t="s">
        <v>443</v>
      </c>
      <c r="AX93" s="373" t="s">
        <v>444</v>
      </c>
      <c r="AY93" s="373" t="s">
        <v>445</v>
      </c>
      <c r="AZ93" s="373" t="s">
        <v>446</v>
      </c>
      <c r="BA93" s="231">
        <v>2020</v>
      </c>
    </row>
    <row r="94" spans="1:53" s="1" customFormat="1" ht="39" customHeight="1">
      <c r="A94" s="218" t="s">
        <v>75</v>
      </c>
      <c r="B94" s="528"/>
      <c r="C94" s="221" t="s">
        <v>74</v>
      </c>
      <c r="D94" s="219">
        <f>'T 4'!D16</f>
        <v>8074.6768403637934</v>
      </c>
      <c r="E94" s="219">
        <f>'T 4'!E16</f>
        <v>8424.2420346191811</v>
      </c>
      <c r="F94" s="219">
        <f>'T 4'!F16</f>
        <v>8484.2640323731594</v>
      </c>
      <c r="G94" s="219">
        <f>'T 4'!G16</f>
        <v>9009.3478796318559</v>
      </c>
      <c r="H94" s="219">
        <f>'T 4'!H16</f>
        <v>33992.530786987991</v>
      </c>
      <c r="I94" s="219">
        <f>'T 4'!I16</f>
        <v>8852.7212812307662</v>
      </c>
      <c r="J94" s="219">
        <f>'T 4'!J16</f>
        <v>8958.8661304309717</v>
      </c>
      <c r="K94" s="219">
        <f>'T 4'!K16</f>
        <v>8883.5885605015228</v>
      </c>
      <c r="L94" s="219">
        <f>'T 4'!L16</f>
        <v>9919.3342597292849</v>
      </c>
      <c r="M94" s="219">
        <f>'T 4'!M16</f>
        <v>36614.510231892549</v>
      </c>
      <c r="N94" s="219">
        <f>'T 4'!N16</f>
        <v>9325.0221249467104</v>
      </c>
      <c r="O94" s="219">
        <f>'T 4'!O16</f>
        <v>9852.5713066273802</v>
      </c>
      <c r="P94" s="219">
        <f>'T 4'!P16</f>
        <v>9162.335152437232</v>
      </c>
      <c r="Q94" s="219">
        <f>'T 4'!Q16</f>
        <v>10401.228101508754</v>
      </c>
      <c r="R94" s="219">
        <f>'T 4'!R16</f>
        <v>38741.156685520073</v>
      </c>
      <c r="S94" s="219">
        <f>'T 4'!S16</f>
        <v>11127.499769491684</v>
      </c>
      <c r="T94" s="219">
        <f>'T 4'!T16</f>
        <v>10798.112998056373</v>
      </c>
      <c r="U94" s="219">
        <f>'T 4'!U16</f>
        <v>10172.96461551641</v>
      </c>
      <c r="V94" s="219">
        <f>'T 4'!V16</f>
        <v>11948.882438801436</v>
      </c>
      <c r="W94" s="219">
        <f>'T 4'!W16</f>
        <v>44047.459821865901</v>
      </c>
      <c r="X94" s="219">
        <f>'T 4'!X16</f>
        <v>11903.550382743299</v>
      </c>
      <c r="Y94" s="219">
        <f>'T 4'!Y16</f>
        <v>11372.211760120095</v>
      </c>
      <c r="Z94" s="219">
        <f>'T 4'!Z16</f>
        <v>10237.31344149193</v>
      </c>
      <c r="AA94" s="219">
        <f>'T 4'!AA16</f>
        <v>11807.039803617066</v>
      </c>
      <c r="AB94" s="219">
        <f>'T 4'!AB16</f>
        <v>45320.115387972386</v>
      </c>
      <c r="AC94" s="219">
        <f>'T 4'!AC16</f>
        <v>12148.982455827621</v>
      </c>
      <c r="AD94" s="219">
        <f>'T 4'!AD16</f>
        <v>11601.405239538108</v>
      </c>
      <c r="AE94" s="219">
        <f>'T 4'!AE16</f>
        <v>10819.067725006156</v>
      </c>
      <c r="AF94" s="219">
        <f>'T 4'!AF16</f>
        <v>12449.115846580764</v>
      </c>
      <c r="AG94" s="219">
        <f>'T 4'!AG16</f>
        <v>47018.571266952655</v>
      </c>
      <c r="AH94" s="219">
        <f>'T 4'!AH16</f>
        <v>12362.110807879484</v>
      </c>
      <c r="AI94" s="219">
        <f>'T 4'!AI16</f>
        <v>11972.96436411504</v>
      </c>
      <c r="AJ94" s="219">
        <f>'T 4'!AJ16</f>
        <v>11746.056777786434</v>
      </c>
      <c r="AK94" s="219">
        <f>'T 4'!AK16</f>
        <v>12257.815262576734</v>
      </c>
      <c r="AL94" s="219">
        <f>'T 4'!AL16</f>
        <v>48338.947212357692</v>
      </c>
      <c r="AM94" s="219">
        <f>'T 4'!AM16</f>
        <v>12627.427032252872</v>
      </c>
      <c r="AN94" s="219">
        <f>'T 4'!AN16</f>
        <v>11895.222562257879</v>
      </c>
      <c r="AO94" s="219">
        <f>'T 4'!AO16</f>
        <v>11777.076134977806</v>
      </c>
      <c r="AP94" s="219">
        <f>'T 4'!AP16</f>
        <v>12841.800569530413</v>
      </c>
      <c r="AQ94" s="219">
        <f>'T 4'!AQ16</f>
        <v>49141.526299018966</v>
      </c>
      <c r="AR94" s="219">
        <f>'T 4'!AR16</f>
        <v>13169.74016936418</v>
      </c>
      <c r="AS94" s="219">
        <f>'T 4'!AS16</f>
        <v>12671.657780562002</v>
      </c>
      <c r="AT94" s="219">
        <f>'T 4'!AT16</f>
        <v>12490.315619599392</v>
      </c>
      <c r="AU94" s="219">
        <f>'T 4'!AU16</f>
        <v>13869.504004007778</v>
      </c>
      <c r="AV94" s="219">
        <f>'T 4'!AV16</f>
        <v>52201.217573533359</v>
      </c>
      <c r="AW94" s="219">
        <f>'T 4'!AW16</f>
        <v>13441.205683030827</v>
      </c>
      <c r="AX94" s="219">
        <f>'T 4'!AX16</f>
        <v>12706.384246911919</v>
      </c>
      <c r="AY94" s="219">
        <f>'T 4'!AY13</f>
        <v>0</v>
      </c>
      <c r="AZ94" s="219">
        <f>'T 4'!AZ13</f>
        <v>0</v>
      </c>
      <c r="BA94" s="219">
        <f>'T 4'!BA13</f>
        <v>12192.562034185899</v>
      </c>
    </row>
    <row r="95" spans="1:53" ht="39" customHeight="1">
      <c r="A95" s="216" t="s">
        <v>81</v>
      </c>
      <c r="B95" s="533"/>
      <c r="C95" s="222" t="s">
        <v>76</v>
      </c>
      <c r="D95" s="235" t="e">
        <f>D94/B94*100-100</f>
        <v>#DIV/0!</v>
      </c>
      <c r="E95" s="235">
        <f>E94/D94*100-100</f>
        <v>4.3291539855561325</v>
      </c>
      <c r="F95" s="235">
        <f>F94/E94*100-100</f>
        <v>0.71249137319794897</v>
      </c>
      <c r="G95" s="235">
        <f>G94/F94*100-100</f>
        <v>6.1889145040176601</v>
      </c>
      <c r="H95" s="236"/>
      <c r="I95" s="235">
        <f>I94/G94*100-100</f>
        <v>-1.7384898495837575</v>
      </c>
      <c r="J95" s="235">
        <f>J94/I94*100-100</f>
        <v>1.1990081448203966</v>
      </c>
      <c r="K95" s="235">
        <f>K94/J94*100-100</f>
        <v>-0.84025778299945841</v>
      </c>
      <c r="L95" s="235">
        <f>L94/K94*100-100</f>
        <v>11.659091280216714</v>
      </c>
      <c r="M95" s="236"/>
      <c r="N95" s="235">
        <f>N94/L94*100-100</f>
        <v>-5.9914518376034067</v>
      </c>
      <c r="O95" s="235">
        <f>O94/N94*100-100</f>
        <v>5.6573504557093486</v>
      </c>
      <c r="P95" s="235">
        <f>P94/O94*100-100</f>
        <v>-7.0056448485265719</v>
      </c>
      <c r="Q95" s="235">
        <f>Q94/P94*100-100</f>
        <v>13.521585146794905</v>
      </c>
      <c r="R95" s="236"/>
      <c r="S95" s="235">
        <f>S94/Q94*100-100</f>
        <v>6.9825568759287222</v>
      </c>
      <c r="T95" s="235">
        <f>T94/S94*100-100</f>
        <v>-2.9601148349460544</v>
      </c>
      <c r="U95" s="235">
        <f>U94/T94*100-100</f>
        <v>-5.7894224912490557</v>
      </c>
      <c r="V95" s="235">
        <f>V94/U94*100-100</f>
        <v>17.457229926626212</v>
      </c>
      <c r="W95" s="236"/>
      <c r="X95" s="235">
        <f>X94/V94*100-100</f>
        <v>-0.37938322927114143</v>
      </c>
      <c r="Y95" s="235">
        <f>Y94/X94*100-100</f>
        <v>-4.4636986910517891</v>
      </c>
      <c r="Z95" s="235">
        <f>Z94/Y94*100-100</f>
        <v>-9.9795742689914562</v>
      </c>
      <c r="AA95" s="235">
        <f>AA94/Z94*100-100</f>
        <v>15.333381859375535</v>
      </c>
      <c r="AB95" s="236"/>
      <c r="AC95" s="235">
        <f>AC94/AA94*100-100</f>
        <v>2.896091297208983</v>
      </c>
      <c r="AD95" s="235">
        <f>AD94/AC94*100-100</f>
        <v>-4.5071858345375375</v>
      </c>
      <c r="AE95" s="235">
        <f>AE94/AD94*100-100</f>
        <v>-6.7434720051473676</v>
      </c>
      <c r="AF95" s="235">
        <f>AF94/AE94*100-100</f>
        <v>15.06643791319533</v>
      </c>
      <c r="AG95" s="235"/>
      <c r="AH95" s="235">
        <f>AH94/AF94*100-100</f>
        <v>-0.6988852844933291</v>
      </c>
      <c r="AI95" s="235">
        <f>AI94/AH94*100-100</f>
        <v>-3.1478964216726411</v>
      </c>
      <c r="AJ95" s="235">
        <f>AJ94/AI94*100-100</f>
        <v>-1.8951663049184901</v>
      </c>
      <c r="AK95" s="235">
        <f>AK94/AJ94*100-100</f>
        <v>4.3568534911061505</v>
      </c>
      <c r="AL95" s="235"/>
      <c r="AM95" s="235">
        <f>AM94/AK94*100-100</f>
        <v>3.0153152234604761</v>
      </c>
      <c r="AN95" s="235">
        <f>AN94/AM94*100-100</f>
        <v>-5.798524656882222</v>
      </c>
      <c r="AO95" s="235">
        <f>AO94/AN94*100-100</f>
        <v>-0.99322586577687844</v>
      </c>
      <c r="AP95" s="235">
        <f>AP94/AO94*100-100</f>
        <v>9.0406517063295979</v>
      </c>
      <c r="AQ95" s="235"/>
      <c r="AR95" s="235">
        <f>AR94/AP94*100-100</f>
        <v>2.5536886206741514</v>
      </c>
      <c r="AS95" s="235">
        <f>AS94/AR94*100-100</f>
        <v>-3.7820213792891053</v>
      </c>
      <c r="AT95" s="235">
        <f>AT94/AS94*100-100</f>
        <v>-1.4310847412623815</v>
      </c>
      <c r="AU95" s="235">
        <f>AU94/AT94*100-100</f>
        <v>11.042061917508377</v>
      </c>
      <c r="AV95" s="235"/>
      <c r="AW95" s="237">
        <f>AW94/AU94*100-100</f>
        <v>-3.0880579496800209</v>
      </c>
      <c r="AX95" s="237">
        <f>AX94/AV94*100-100</f>
        <v>-75.658835487863769</v>
      </c>
      <c r="AY95" s="237">
        <f>AY94/AW94*100-100</f>
        <v>-100</v>
      </c>
      <c r="AZ95" s="237">
        <f>AZ94/AX94*100-100</f>
        <v>-100</v>
      </c>
      <c r="BA95" s="237" t="e">
        <f>BA94/AY94*100-100</f>
        <v>#DIV/0!</v>
      </c>
    </row>
    <row r="96" spans="1:53" ht="39" customHeight="1">
      <c r="A96" s="224" t="s">
        <v>79</v>
      </c>
      <c r="B96" s="534"/>
      <c r="C96" s="225" t="s">
        <v>77</v>
      </c>
      <c r="D96" s="238" t="e">
        <f>D94/#REF!*100-100</f>
        <v>#REF!</v>
      </c>
      <c r="E96" s="238" t="e">
        <f>E94/#REF!*100-100</f>
        <v>#REF!</v>
      </c>
      <c r="F96" s="238" t="e">
        <f>F94/#REF!*100-100</f>
        <v>#REF!</v>
      </c>
      <c r="G96" s="238" t="e">
        <f>G94/#REF!*100-100</f>
        <v>#REF!</v>
      </c>
      <c r="H96" s="239"/>
      <c r="I96" s="238">
        <f t="shared" ref="I96:BA96" si="73">I94/D94*100-100</f>
        <v>9.6356108888181637</v>
      </c>
      <c r="J96" s="238">
        <f t="shared" si="73"/>
        <v>6.3462575459580535</v>
      </c>
      <c r="K96" s="238">
        <f t="shared" si="73"/>
        <v>4.706648998718947</v>
      </c>
      <c r="L96" s="238">
        <f t="shared" si="73"/>
        <v>10.100468893588925</v>
      </c>
      <c r="M96" s="238">
        <f t="shared" si="73"/>
        <v>7.7133987502578947</v>
      </c>
      <c r="N96" s="238">
        <f t="shared" si="73"/>
        <v>5.3350922130271954</v>
      </c>
      <c r="O96" s="238">
        <f t="shared" si="73"/>
        <v>9.9756505252458254</v>
      </c>
      <c r="P96" s="238">
        <f t="shared" si="73"/>
        <v>3.1377701706614403</v>
      </c>
      <c r="Q96" s="238">
        <f t="shared" si="73"/>
        <v>4.8581268577254377</v>
      </c>
      <c r="R96" s="238">
        <f t="shared" si="73"/>
        <v>5.8082067468845651</v>
      </c>
      <c r="S96" s="238">
        <f t="shared" si="73"/>
        <v>19.329473114309351</v>
      </c>
      <c r="T96" s="238">
        <f t="shared" si="73"/>
        <v>9.5969027982874877</v>
      </c>
      <c r="U96" s="238">
        <f t="shared" si="73"/>
        <v>11.030260804314111</v>
      </c>
      <c r="V96" s="238">
        <f t="shared" si="73"/>
        <v>14.879534629840379</v>
      </c>
      <c r="W96" s="238">
        <f t="shared" si="73"/>
        <v>13.696811325019411</v>
      </c>
      <c r="X96" s="238">
        <f t="shared" si="73"/>
        <v>6.9741687650204796</v>
      </c>
      <c r="Y96" s="238">
        <f t="shared" si="73"/>
        <v>5.3166582176632033</v>
      </c>
      <c r="Z96" s="238">
        <f t="shared" si="73"/>
        <v>0.63254742749592197</v>
      </c>
      <c r="AA96" s="238">
        <f t="shared" si="73"/>
        <v>-1.187078673765896</v>
      </c>
      <c r="AB96" s="238">
        <f t="shared" si="73"/>
        <v>2.8892825403627853</v>
      </c>
      <c r="AC96" s="238">
        <f t="shared" si="73"/>
        <v>2.061839242854191</v>
      </c>
      <c r="AD96" s="238">
        <f t="shared" si="73"/>
        <v>2.0153817414985582</v>
      </c>
      <c r="AE96" s="238">
        <f t="shared" si="73"/>
        <v>5.6826850798215531</v>
      </c>
      <c r="AF96" s="238">
        <f t="shared" si="73"/>
        <v>5.4380780758187939</v>
      </c>
      <c r="AG96" s="238">
        <f t="shared" si="73"/>
        <v>3.7476865723758266</v>
      </c>
      <c r="AH96" s="238">
        <f t="shared" si="73"/>
        <v>1.7542897343606683</v>
      </c>
      <c r="AI96" s="238">
        <f t="shared" si="73"/>
        <v>3.2027079211976996</v>
      </c>
      <c r="AJ96" s="238">
        <f t="shared" si="73"/>
        <v>8.5681047234571253</v>
      </c>
      <c r="AK96" s="238">
        <f t="shared" si="73"/>
        <v>-1.5366600035019502</v>
      </c>
      <c r="AL96" s="238">
        <f t="shared" si="73"/>
        <v>2.8082009083357065</v>
      </c>
      <c r="AM96" s="238">
        <f t="shared" si="73"/>
        <v>2.1462048714551116</v>
      </c>
      <c r="AN96" s="238">
        <f t="shared" si="73"/>
        <v>-0.64931122730278901</v>
      </c>
      <c r="AO96" s="238">
        <f t="shared" si="73"/>
        <v>0.26408315384642833</v>
      </c>
      <c r="AP96" s="238">
        <f t="shared" si="73"/>
        <v>4.764187536229187</v>
      </c>
      <c r="AQ96" s="238">
        <f t="shared" si="73"/>
        <v>1.6603156107961183</v>
      </c>
      <c r="AR96" s="238">
        <f t="shared" si="73"/>
        <v>4.2947239823769081</v>
      </c>
      <c r="AS96" s="238">
        <f t="shared" si="73"/>
        <v>6.5272861793074668</v>
      </c>
      <c r="AT96" s="238">
        <f t="shared" si="73"/>
        <v>6.0561677316772347</v>
      </c>
      <c r="AU96" s="238">
        <f t="shared" si="73"/>
        <v>8.0027985866389031</v>
      </c>
      <c r="AV96" s="238">
        <f t="shared" si="73"/>
        <v>6.2262845803702191</v>
      </c>
      <c r="AW96" s="240">
        <f t="shared" si="73"/>
        <v>2.0612822286208541</v>
      </c>
      <c r="AX96" s="240">
        <f t="shared" si="73"/>
        <v>0.27404832857138217</v>
      </c>
      <c r="AY96" s="240">
        <f t="shared" si="73"/>
        <v>-100</v>
      </c>
      <c r="AZ96" s="240">
        <f t="shared" si="73"/>
        <v>-100</v>
      </c>
      <c r="BA96" s="240">
        <f t="shared" si="73"/>
        <v>-76.643146269508335</v>
      </c>
    </row>
    <row r="97" spans="1:55" ht="39" customHeight="1">
      <c r="A97" s="226" t="s">
        <v>473</v>
      </c>
      <c r="B97" s="529"/>
      <c r="C97" s="227" t="s">
        <v>472</v>
      </c>
      <c r="D97" s="229">
        <f>'T 5'!D16</f>
        <v>6707.5691564432518</v>
      </c>
      <c r="E97" s="229">
        <f>'T 5'!E16</f>
        <v>6754.6690039115956</v>
      </c>
      <c r="F97" s="229">
        <f>'T 5'!F16</f>
        <v>6812.5038090406379</v>
      </c>
      <c r="G97" s="229">
        <f>'T 5'!G16</f>
        <v>6655.947749210346</v>
      </c>
      <c r="H97" s="229">
        <f>'T 5'!H16</f>
        <v>26930.68971860583</v>
      </c>
      <c r="I97" s="229">
        <f>'T 5'!I16</f>
        <v>7775.8661230878461</v>
      </c>
      <c r="J97" s="229">
        <f>'T 5'!J16</f>
        <v>7499.7091565389646</v>
      </c>
      <c r="K97" s="229">
        <f>'T 5'!K16</f>
        <v>7676.6845642265362</v>
      </c>
      <c r="L97" s="229">
        <f>'T 5'!L16</f>
        <v>7631.3572824703906</v>
      </c>
      <c r="M97" s="229">
        <f>'T 5'!M16</f>
        <v>30583.617126323737</v>
      </c>
      <c r="N97" s="229">
        <f>'T 5'!N16</f>
        <v>8257.6527847796333</v>
      </c>
      <c r="O97" s="229">
        <f>'T 5'!O16</f>
        <v>8955.9435654921126</v>
      </c>
      <c r="P97" s="229">
        <f>'T 5'!P16</f>
        <v>8809.2889147716651</v>
      </c>
      <c r="Q97" s="229">
        <f>'T 5'!Q16</f>
        <v>9365.6767870302538</v>
      </c>
      <c r="R97" s="229">
        <f>'T 5'!R16</f>
        <v>35388.56205207367</v>
      </c>
      <c r="S97" s="229">
        <f>'T 5'!S16</f>
        <v>9207.0303213799998</v>
      </c>
      <c r="T97" s="229">
        <f>'T 5'!T16</f>
        <v>10115.484158622312</v>
      </c>
      <c r="U97" s="229">
        <f>'T 5'!U16</f>
        <v>10071.693680534803</v>
      </c>
      <c r="V97" s="229">
        <f>'T 5'!V16</f>
        <v>11038.444134913634</v>
      </c>
      <c r="W97" s="229">
        <f>'T 5'!W16</f>
        <v>40432.652295450753</v>
      </c>
      <c r="X97" s="229">
        <f>'T 5'!X16</f>
        <v>10102.405037128599</v>
      </c>
      <c r="Y97" s="229">
        <f>'T 5'!Y16</f>
        <v>10989.497812248286</v>
      </c>
      <c r="Z97" s="229">
        <f>'T 5'!Z16</f>
        <v>10826.843963501316</v>
      </c>
      <c r="AA97" s="229">
        <f>'T 5'!AA16</f>
        <v>11878.801131456641</v>
      </c>
      <c r="AB97" s="229">
        <f>'T 5'!AB16</f>
        <v>43797.547944334845</v>
      </c>
      <c r="AC97" s="229">
        <f>'T 5'!AC16</f>
        <v>10976.035445849593</v>
      </c>
      <c r="AD97" s="229">
        <f>'T 5'!AD16</f>
        <v>12094.352007447011</v>
      </c>
      <c r="AE97" s="229">
        <f>'T 5'!AE16</f>
        <v>11769.184526487057</v>
      </c>
      <c r="AF97" s="229">
        <f>'T 5'!AF16</f>
        <v>12982.425370744637</v>
      </c>
      <c r="AG97" s="229">
        <f>'T 5'!AG16</f>
        <v>47821.997350528298</v>
      </c>
      <c r="AH97" s="229">
        <f>'T 5'!AH16</f>
        <v>11961.291734981711</v>
      </c>
      <c r="AI97" s="229">
        <f>'T 5'!AI16</f>
        <v>12356.165763910849</v>
      </c>
      <c r="AJ97" s="229">
        <f>'T 5'!AJ16</f>
        <v>12520.219482516961</v>
      </c>
      <c r="AK97" s="229">
        <f>'T 5'!AK16</f>
        <v>13114.470326805353</v>
      </c>
      <c r="AL97" s="229">
        <f>'T 5'!AL16</f>
        <v>49952.147308214873</v>
      </c>
      <c r="AM97" s="229">
        <f>'T 5'!AM16</f>
        <v>11793.736446997676</v>
      </c>
      <c r="AN97" s="229">
        <f>'T 5'!AN16</f>
        <v>11872.962720684211</v>
      </c>
      <c r="AO97" s="229">
        <f>'T 5'!AO16</f>
        <v>12402.959250661404</v>
      </c>
      <c r="AP97" s="229">
        <f>'T 5'!AP16</f>
        <v>13071.867880675683</v>
      </c>
      <c r="AQ97" s="229">
        <f>'T 5'!AQ16</f>
        <v>49141.52629901898</v>
      </c>
      <c r="AR97" s="229">
        <f>'T 5'!AR16</f>
        <v>11987.868367883917</v>
      </c>
      <c r="AS97" s="229">
        <f>'T 5'!AS16</f>
        <v>12137.094684247755</v>
      </c>
      <c r="AT97" s="229">
        <f>'T 5'!AT16</f>
        <v>12768.536286380291</v>
      </c>
      <c r="AU97" s="229">
        <f>'T 5'!AU16</f>
        <v>13749.872538040949</v>
      </c>
      <c r="AV97" s="229">
        <f>'T 5'!AV16</f>
        <v>50643.371876552905</v>
      </c>
      <c r="AW97" s="229">
        <f>'T 5'!AW16</f>
        <v>12263.089880854299</v>
      </c>
      <c r="AX97" s="229">
        <f>'T 5'!AX16</f>
        <v>12748.691048724577</v>
      </c>
      <c r="AY97" s="229">
        <f>'T 5'!AY13</f>
        <v>0</v>
      </c>
      <c r="AZ97" s="229">
        <f>'T 5'!AZ13</f>
        <v>0</v>
      </c>
      <c r="BA97" s="229">
        <f>'T 5'!BA13</f>
        <v>11641.740514630956</v>
      </c>
    </row>
    <row r="98" spans="1:55" ht="39" customHeight="1">
      <c r="A98" s="216" t="s">
        <v>81</v>
      </c>
      <c r="B98" s="533"/>
      <c r="C98" s="222" t="s">
        <v>76</v>
      </c>
      <c r="D98" s="235" t="e">
        <f>D97/B97*100-100</f>
        <v>#DIV/0!</v>
      </c>
      <c r="E98" s="235">
        <f>E97/D97*100-100</f>
        <v>0.7021895170935295</v>
      </c>
      <c r="F98" s="235">
        <f>F97/E97*100-100</f>
        <v>0.85621967701969481</v>
      </c>
      <c r="G98" s="235">
        <f>G97/F97*100-100</f>
        <v>-2.2980693181049219</v>
      </c>
      <c r="H98" s="236"/>
      <c r="I98" s="235">
        <f>I97/G97*100-100</f>
        <v>16.825828808682658</v>
      </c>
      <c r="J98" s="235">
        <f>J97/I97*100-100</f>
        <v>-3.5514624631836824</v>
      </c>
      <c r="K98" s="235">
        <f>K97/J97*100-100</f>
        <v>2.3597636120764349</v>
      </c>
      <c r="L98" s="235">
        <f>L97/K97*100-100</f>
        <v>-0.59045387858414244</v>
      </c>
      <c r="M98" s="236"/>
      <c r="N98" s="235">
        <f>N97/L97*100-100</f>
        <v>8.2068690945433076</v>
      </c>
      <c r="O98" s="235">
        <f>O97/N97*100-100</f>
        <v>8.4562865370115645</v>
      </c>
      <c r="P98" s="235">
        <f>P97/O97*100-100</f>
        <v>-1.6375120013654225</v>
      </c>
      <c r="Q98" s="235">
        <f>Q97/P97*100-100</f>
        <v>6.3159226316850834</v>
      </c>
      <c r="R98" s="236"/>
      <c r="S98" s="235">
        <f>S97/Q97*100-100</f>
        <v>-1.6939135233659925</v>
      </c>
      <c r="T98" s="235">
        <f>T97/S97*100-100</f>
        <v>9.8669582431238041</v>
      </c>
      <c r="U98" s="235">
        <f>U97/T97*100-100</f>
        <v>-0.43290540918086151</v>
      </c>
      <c r="V98" s="235">
        <f>V97/U97*100-100</f>
        <v>9.5986880165669959</v>
      </c>
      <c r="W98" s="236"/>
      <c r="X98" s="235">
        <f>X97/V97*100-100</f>
        <v>-8.4798100741790705</v>
      </c>
      <c r="Y98" s="235">
        <f>Y97/X97*100-100</f>
        <v>8.7810058284084107</v>
      </c>
      <c r="Z98" s="235">
        <f>Z97/Y97*100-100</f>
        <v>-1.4800844545024177</v>
      </c>
      <c r="AA98" s="235">
        <f>AA97/Z97*100-100</f>
        <v>9.7161940404942442</v>
      </c>
      <c r="AB98" s="236"/>
      <c r="AC98" s="235">
        <f>AC97/AA97*100-100</f>
        <v>-7.5998046908656818</v>
      </c>
      <c r="AD98" s="235">
        <f>AD97/AC97*100-100</f>
        <v>10.188711280267327</v>
      </c>
      <c r="AE98" s="235">
        <f>AE97/AD97*100-100</f>
        <v>-2.6885895231074386</v>
      </c>
      <c r="AF98" s="235">
        <f>AF97/AE97*100-100</f>
        <v>10.308622840666047</v>
      </c>
      <c r="AG98" s="235"/>
      <c r="AH98" s="235">
        <f>AH97/AF97*100-100</f>
        <v>-7.86550745798246</v>
      </c>
      <c r="AI98" s="235">
        <f>AI97/AH97*100-100</f>
        <v>3.301265763582208</v>
      </c>
      <c r="AJ98" s="235">
        <f>AJ97/AI97*100-100</f>
        <v>1.327707330418562</v>
      </c>
      <c r="AK98" s="235">
        <f>AK97/AJ97*100-100</f>
        <v>4.746329288541574</v>
      </c>
      <c r="AL98" s="235"/>
      <c r="AM98" s="235">
        <f>AM97/AK97*100-100</f>
        <v>-10.070813741582526</v>
      </c>
      <c r="AN98" s="235">
        <f>AN97/AM97*100-100</f>
        <v>0.67176567869383064</v>
      </c>
      <c r="AO98" s="235">
        <f>AO97/AN97*100-100</f>
        <v>4.4638945008550763</v>
      </c>
      <c r="AP98" s="235">
        <f>AP97/AO97*100-100</f>
        <v>5.3931373674279257</v>
      </c>
      <c r="AQ98" s="235"/>
      <c r="AR98" s="235">
        <f>AR97/AP97*100-100</f>
        <v>-8.2926137464582013</v>
      </c>
      <c r="AS98" s="235">
        <f>AS97/AR97*100-100</f>
        <v>1.2448111022274873</v>
      </c>
      <c r="AT98" s="235">
        <f>AT97/AS97*100-100</f>
        <v>5.2025762223974397</v>
      </c>
      <c r="AU98" s="235">
        <f>AU97/AT97*100-100</f>
        <v>7.6855814139590279</v>
      </c>
      <c r="AV98" s="235"/>
      <c r="AW98" s="237">
        <f>AW97/AU97*100-100</f>
        <v>-10.81306501622656</v>
      </c>
      <c r="AX98" s="237">
        <f>AX97/AV97*100-100</f>
        <v>-74.826535879560936</v>
      </c>
      <c r="AY98" s="237">
        <f>AY97/AW97*100-100</f>
        <v>-100</v>
      </c>
      <c r="AZ98" s="237">
        <f>AZ97/AX97*100-100</f>
        <v>-100</v>
      </c>
      <c r="BA98" s="237" t="e">
        <f>BA97/AY97*100-100</f>
        <v>#DIV/0!</v>
      </c>
    </row>
    <row r="99" spans="1:55" ht="39" customHeight="1">
      <c r="A99" s="217" t="s">
        <v>79</v>
      </c>
      <c r="B99" s="530"/>
      <c r="C99" s="223" t="s">
        <v>77</v>
      </c>
      <c r="D99" s="242" t="e">
        <f>D97/#REF!*100-100</f>
        <v>#REF!</v>
      </c>
      <c r="E99" s="242" t="e">
        <f>E97/#REF!*100-100</f>
        <v>#REF!</v>
      </c>
      <c r="F99" s="242" t="e">
        <f>F97/#REF!*100-100</f>
        <v>#REF!</v>
      </c>
      <c r="G99" s="242" t="e">
        <f>G97/#REF!*100-100</f>
        <v>#REF!</v>
      </c>
      <c r="H99" s="243"/>
      <c r="I99" s="242">
        <f t="shared" ref="I99:BA99" si="74">I97/D97*100-100</f>
        <v>15.926738013851022</v>
      </c>
      <c r="J99" s="242">
        <f t="shared" si="74"/>
        <v>11.030002390878366</v>
      </c>
      <c r="K99" s="242">
        <f t="shared" si="74"/>
        <v>12.685215001848135</v>
      </c>
      <c r="L99" s="242">
        <f t="shared" si="74"/>
        <v>14.654705385506745</v>
      </c>
      <c r="M99" s="242">
        <f t="shared" si="74"/>
        <v>13.564180664835249</v>
      </c>
      <c r="N99" s="242">
        <f t="shared" si="74"/>
        <v>6.1959227958064105</v>
      </c>
      <c r="O99" s="242">
        <f t="shared" si="74"/>
        <v>19.417211768585247</v>
      </c>
      <c r="P99" s="242">
        <f t="shared" si="74"/>
        <v>14.753821667013426</v>
      </c>
      <c r="Q99" s="242">
        <f t="shared" si="74"/>
        <v>22.726226021990641</v>
      </c>
      <c r="R99" s="242">
        <f t="shared" si="74"/>
        <v>15.710845796634871</v>
      </c>
      <c r="S99" s="242">
        <f t="shared" si="74"/>
        <v>11.496941822865736</v>
      </c>
      <c r="T99" s="242">
        <f t="shared" si="74"/>
        <v>12.947162793633396</v>
      </c>
      <c r="U99" s="242">
        <f t="shared" si="74"/>
        <v>14.330382145218351</v>
      </c>
      <c r="V99" s="242">
        <f t="shared" si="74"/>
        <v>17.860613663284397</v>
      </c>
      <c r="W99" s="242">
        <f t="shared" si="74"/>
        <v>14.253447868141095</v>
      </c>
      <c r="X99" s="242">
        <f t="shared" si="74"/>
        <v>9.7249024331919003</v>
      </c>
      <c r="Y99" s="242">
        <f t="shared" si="74"/>
        <v>8.6403541335287883</v>
      </c>
      <c r="Z99" s="242">
        <f t="shared" si="74"/>
        <v>7.4977487095935373</v>
      </c>
      <c r="AA99" s="242">
        <f t="shared" si="74"/>
        <v>7.6130022154574419</v>
      </c>
      <c r="AB99" s="242">
        <f t="shared" si="74"/>
        <v>8.3222233958237979</v>
      </c>
      <c r="AC99" s="242">
        <f t="shared" si="74"/>
        <v>8.6477468039561529</v>
      </c>
      <c r="AD99" s="242">
        <f t="shared" si="74"/>
        <v>10.05372778697236</v>
      </c>
      <c r="AE99" s="242">
        <f t="shared" si="74"/>
        <v>8.7037419783871712</v>
      </c>
      <c r="AF99" s="242">
        <f t="shared" si="74"/>
        <v>9.2907038940609254</v>
      </c>
      <c r="AG99" s="242">
        <f t="shared" si="74"/>
        <v>9.1887550675402849</v>
      </c>
      <c r="AH99" s="242">
        <f t="shared" si="74"/>
        <v>8.9764313717178794</v>
      </c>
      <c r="AI99" s="242">
        <f t="shared" si="74"/>
        <v>2.1647605122012976</v>
      </c>
      <c r="AJ99" s="242">
        <f t="shared" si="74"/>
        <v>6.3813678368256319</v>
      </c>
      <c r="AK99" s="242">
        <f t="shared" si="74"/>
        <v>1.0171054505599102</v>
      </c>
      <c r="AL99" s="242">
        <f t="shared" si="74"/>
        <v>4.4543308011016052</v>
      </c>
      <c r="AM99" s="242">
        <f t="shared" si="74"/>
        <v>-1.4008126521486588</v>
      </c>
      <c r="AN99" s="242">
        <f t="shared" si="74"/>
        <v>-3.9106228619718735</v>
      </c>
      <c r="AO99" s="242">
        <f t="shared" si="74"/>
        <v>-0.93656690299475542</v>
      </c>
      <c r="AP99" s="242">
        <f t="shared" si="74"/>
        <v>-0.32485068072168133</v>
      </c>
      <c r="AQ99" s="242">
        <f t="shared" si="74"/>
        <v>-1.6227951206865896</v>
      </c>
      <c r="AR99" s="242">
        <f t="shared" si="74"/>
        <v>1.6460595143760486</v>
      </c>
      <c r="AS99" s="242">
        <f t="shared" si="74"/>
        <v>2.2246508287555997</v>
      </c>
      <c r="AT99" s="242">
        <f t="shared" si="74"/>
        <v>2.9474984826656652</v>
      </c>
      <c r="AU99" s="242">
        <f t="shared" si="74"/>
        <v>5.1867465579847902</v>
      </c>
      <c r="AV99" s="242">
        <f t="shared" si="74"/>
        <v>3.0561638814297538</v>
      </c>
      <c r="AW99" s="244">
        <f t="shared" si="74"/>
        <v>2.2958336254985454</v>
      </c>
      <c r="AX99" s="244">
        <f t="shared" si="74"/>
        <v>5.0390672594042343</v>
      </c>
      <c r="AY99" s="244">
        <f t="shared" si="74"/>
        <v>-100</v>
      </c>
      <c r="AZ99" s="244">
        <f t="shared" si="74"/>
        <v>-100</v>
      </c>
      <c r="BA99" s="244">
        <f t="shared" si="74"/>
        <v>-77.012311615015307</v>
      </c>
    </row>
    <row r="100" spans="1:55" ht="39" customHeight="1">
      <c r="A100" s="376" t="s">
        <v>196</v>
      </c>
      <c r="B100" s="531"/>
      <c r="C100" s="248" t="s">
        <v>201</v>
      </c>
      <c r="D100" s="233">
        <f t="shared" ref="D100:AI100" si="75">D94/D101*100</f>
        <v>5.8342504943550368</v>
      </c>
      <c r="E100" s="233">
        <f t="shared" si="75"/>
        <v>5.5028121498939289</v>
      </c>
      <c r="F100" s="233">
        <f t="shared" si="75"/>
        <v>5.3197026737721185</v>
      </c>
      <c r="G100" s="233">
        <f t="shared" si="75"/>
        <v>5.6405941738428824</v>
      </c>
      <c r="H100" s="233">
        <f t="shared" si="75"/>
        <v>5.5661406095232486</v>
      </c>
      <c r="I100" s="233">
        <f t="shared" si="75"/>
        <v>5.2049390269913474</v>
      </c>
      <c r="J100" s="233">
        <f t="shared" si="75"/>
        <v>5.3777390539892886</v>
      </c>
      <c r="K100" s="233">
        <f t="shared" si="75"/>
        <v>5.2566585324469246</v>
      </c>
      <c r="L100" s="233">
        <f t="shared" si="75"/>
        <v>5.6876167550221846</v>
      </c>
      <c r="M100" s="233">
        <f t="shared" si="75"/>
        <v>5.3839013106393727</v>
      </c>
      <c r="N100" s="233">
        <f t="shared" si="75"/>
        <v>5.0573125488387864</v>
      </c>
      <c r="O100" s="233">
        <f t="shared" si="75"/>
        <v>5.6430275203964158</v>
      </c>
      <c r="P100" s="233">
        <f t="shared" si="75"/>
        <v>5.0890308182611932</v>
      </c>
      <c r="Q100" s="233">
        <f t="shared" si="75"/>
        <v>5.6423052454613476</v>
      </c>
      <c r="R100" s="233">
        <f t="shared" si="75"/>
        <v>5.3556590085020099</v>
      </c>
      <c r="S100" s="233">
        <f t="shared" si="75"/>
        <v>5.6515438849089943</v>
      </c>
      <c r="T100" s="233">
        <f t="shared" si="75"/>
        <v>5.7025263469123999</v>
      </c>
      <c r="U100" s="233">
        <f t="shared" si="75"/>
        <v>5.3881075973525103</v>
      </c>
      <c r="V100" s="233">
        <f t="shared" si="75"/>
        <v>6.8044573128721098</v>
      </c>
      <c r="W100" s="233">
        <f t="shared" si="75"/>
        <v>5.8678501908784551</v>
      </c>
      <c r="X100" s="233">
        <f t="shared" si="75"/>
        <v>7.8160472934509482</v>
      </c>
      <c r="Y100" s="233">
        <f t="shared" si="75"/>
        <v>7.6397960435281531</v>
      </c>
      <c r="Z100" s="233">
        <f t="shared" si="75"/>
        <v>7.0140774918233495</v>
      </c>
      <c r="AA100" s="233">
        <f t="shared" si="75"/>
        <v>8.3366317623081159</v>
      </c>
      <c r="AB100" s="233">
        <f t="shared" si="75"/>
        <v>7.697900686362515</v>
      </c>
      <c r="AC100" s="233">
        <f t="shared" si="75"/>
        <v>9.2817094199633168</v>
      </c>
      <c r="AD100" s="233">
        <f t="shared" si="75"/>
        <v>8.6376309996475644</v>
      </c>
      <c r="AE100" s="233">
        <f t="shared" si="75"/>
        <v>7.6689035003253414</v>
      </c>
      <c r="AF100" s="233">
        <f t="shared" si="75"/>
        <v>8.5253885472678448</v>
      </c>
      <c r="AG100" s="233">
        <f t="shared" si="75"/>
        <v>8.5131510997895159</v>
      </c>
      <c r="AH100" s="233">
        <f t="shared" si="75"/>
        <v>8.4679778543510746</v>
      </c>
      <c r="AI100" s="233">
        <f t="shared" si="75"/>
        <v>8.4930556172702936</v>
      </c>
      <c r="AJ100" s="233">
        <f t="shared" ref="AJ100:BA100" si="76">AJ94/AJ101*100</f>
        <v>8.1237883389527994</v>
      </c>
      <c r="AK100" s="233">
        <f t="shared" si="76"/>
        <v>7.915814095400739</v>
      </c>
      <c r="AL100" s="233">
        <f t="shared" si="76"/>
        <v>8.2433289332868593</v>
      </c>
      <c r="AM100" s="233">
        <f t="shared" si="76"/>
        <v>7.884664021104955</v>
      </c>
      <c r="AN100" s="233">
        <f t="shared" si="76"/>
        <v>7.2995308464380111</v>
      </c>
      <c r="AO100" s="233">
        <f t="shared" si="76"/>
        <v>6.8504473396250338</v>
      </c>
      <c r="AP100" s="233">
        <f t="shared" si="76"/>
        <v>7.4526500925094039</v>
      </c>
      <c r="AQ100" s="233">
        <f t="shared" si="76"/>
        <v>7.3637999912838357</v>
      </c>
      <c r="AR100" s="233">
        <f t="shared" si="76"/>
        <v>8.0941783150963946</v>
      </c>
      <c r="AS100" s="233">
        <f t="shared" si="76"/>
        <v>8.0129763582848472</v>
      </c>
      <c r="AT100" s="233">
        <f t="shared" si="76"/>
        <v>7.8282416532418724</v>
      </c>
      <c r="AU100" s="233">
        <f t="shared" si="76"/>
        <v>8.687520095122899</v>
      </c>
      <c r="AV100" s="233">
        <f t="shared" si="76"/>
        <v>8.1558198221231653</v>
      </c>
      <c r="AW100" s="234">
        <f t="shared" si="76"/>
        <v>8.8333611239259149</v>
      </c>
      <c r="AX100" s="234">
        <f t="shared" si="76"/>
        <v>10.898222874607317</v>
      </c>
      <c r="AY100" s="234" t="e">
        <f t="shared" si="76"/>
        <v>#DIV/0!</v>
      </c>
      <c r="AZ100" s="234" t="e">
        <f t="shared" si="76"/>
        <v>#DIV/0!</v>
      </c>
      <c r="BA100" s="234">
        <f t="shared" si="76"/>
        <v>4.536675177941734</v>
      </c>
    </row>
    <row r="101" spans="1:55" ht="39" customHeight="1">
      <c r="A101" s="249" t="s">
        <v>197</v>
      </c>
      <c r="B101" s="530"/>
      <c r="C101" s="515" t="s">
        <v>198</v>
      </c>
      <c r="D101" s="247">
        <f>'T 4'!D26</f>
        <v>138401.27104889471</v>
      </c>
      <c r="E101" s="247">
        <f>'T 4'!E26</f>
        <v>153089.76220061528</v>
      </c>
      <c r="F101" s="247">
        <f>'T 4'!F26</f>
        <v>159487.56072784608</v>
      </c>
      <c r="G101" s="247">
        <f>'T 4'!G26</f>
        <v>159723.38377773904</v>
      </c>
      <c r="H101" s="247">
        <f>'T 4'!H26</f>
        <v>610701.97775509523</v>
      </c>
      <c r="I101" s="247">
        <f>'T 4'!I26</f>
        <v>170083.09291084963</v>
      </c>
      <c r="J101" s="247">
        <f>'T 4'!J26</f>
        <v>166591.68547393812</v>
      </c>
      <c r="K101" s="247">
        <f>'T 4'!K26</f>
        <v>168996.87331157684</v>
      </c>
      <c r="L101" s="247">
        <f>'T 4'!L26</f>
        <v>174402.29690178193</v>
      </c>
      <c r="M101" s="247">
        <f>'T 4'!M26</f>
        <v>680073.94859814667</v>
      </c>
      <c r="N101" s="247">
        <f>'T 4'!N26</f>
        <v>184386.90579026676</v>
      </c>
      <c r="O101" s="247">
        <f>'T 4'!O26</f>
        <v>174597.25778433293</v>
      </c>
      <c r="P101" s="247">
        <f>'T 4'!P26</f>
        <v>180040.86592597596</v>
      </c>
      <c r="Q101" s="247">
        <f>'T 4'!Q26</f>
        <v>184343.59094406437</v>
      </c>
      <c r="R101" s="247">
        <f>'T 4'!R26</f>
        <v>723368.62044464005</v>
      </c>
      <c r="S101" s="247">
        <f>'T 4'!S26</f>
        <v>196893.09675546945</v>
      </c>
      <c r="T101" s="247">
        <f>'T 4'!T26</f>
        <v>189356.65249320504</v>
      </c>
      <c r="U101" s="247">
        <f>'T 4'!U26</f>
        <v>188804.03614276333</v>
      </c>
      <c r="V101" s="247">
        <f>'T 4'!V26</f>
        <v>175603.7533837934</v>
      </c>
      <c r="W101" s="247">
        <f>'T 4'!W26</f>
        <v>750657.53877523099</v>
      </c>
      <c r="X101" s="247">
        <f>'T 4'!X26</f>
        <v>152296.29422428473</v>
      </c>
      <c r="Y101" s="247">
        <f>'T 4'!Y26</f>
        <v>148854.91308048408</v>
      </c>
      <c r="Z101" s="247">
        <f>'T 4'!Z26</f>
        <v>145953.81150872746</v>
      </c>
      <c r="AA101" s="247">
        <f>'T 4'!AA26</f>
        <v>141628.41948950518</v>
      </c>
      <c r="AB101" s="247">
        <f>'T 4'!AB26</f>
        <v>588733.43830300157</v>
      </c>
      <c r="AC101" s="247">
        <f>'T 4'!AC26</f>
        <v>130891.64836056286</v>
      </c>
      <c r="AD101" s="247">
        <f>'T 4'!AD26</f>
        <v>134312.35068980689</v>
      </c>
      <c r="AE101" s="247">
        <f>'T 4'!AE26</f>
        <v>141077.11388658331</v>
      </c>
      <c r="AF101" s="247">
        <f>'T 4'!AF26</f>
        <v>146024.02902293956</v>
      </c>
      <c r="AG101" s="247">
        <f>'T 4'!AG26</f>
        <v>552305.1419598927</v>
      </c>
      <c r="AH101" s="247">
        <f>'T 4'!AH26</f>
        <v>145986.57460502803</v>
      </c>
      <c r="AI101" s="247">
        <f>'T 4'!AI26</f>
        <v>140973.57775178686</v>
      </c>
      <c r="AJ101" s="247">
        <f>'T 4'!AJ26</f>
        <v>144588.41476045357</v>
      </c>
      <c r="AK101" s="247">
        <f>'T 4'!AK26</f>
        <v>154852.23774644724</v>
      </c>
      <c r="AL101" s="247">
        <f>'T 4'!AL26</f>
        <v>586400.80486371566</v>
      </c>
      <c r="AM101" s="247">
        <f>'T 4'!AM26</f>
        <v>160151.74519108131</v>
      </c>
      <c r="AN101" s="247">
        <f>'T 4'!AN26</f>
        <v>162958.72724563457</v>
      </c>
      <c r="AO101" s="247">
        <f>'T 4'!AO26</f>
        <v>171916.89171677417</v>
      </c>
      <c r="AP101" s="247">
        <f>'T 4'!AP26</f>
        <v>172311.86772659028</v>
      </c>
      <c r="AQ101" s="247">
        <f>'T 4'!AQ26</f>
        <v>667339.2318800803</v>
      </c>
      <c r="AR101" s="247">
        <f>'T 4'!AR26</f>
        <v>162706.3261603885</v>
      </c>
      <c r="AS101" s="247">
        <f>'T 4'!AS26</f>
        <v>158139.21337057746</v>
      </c>
      <c r="AT101" s="247">
        <f>'T 4'!AT26</f>
        <v>159554.54842693618</v>
      </c>
      <c r="AU101" s="247">
        <f>'T 4'!AU26</f>
        <v>159648.59766821144</v>
      </c>
      <c r="AV101" s="247">
        <f>'T 4'!AV26</f>
        <v>640048.68562611355</v>
      </c>
      <c r="AW101" s="247">
        <f>'T 4'!AW26</f>
        <v>152164.11391383252</v>
      </c>
      <c r="AX101" s="247">
        <f>'T 4'!AX26</f>
        <v>116591.34147933044</v>
      </c>
      <c r="AY101" s="247">
        <f>'T 4'!AY26</f>
        <v>0</v>
      </c>
      <c r="AZ101" s="247">
        <f>'T 4'!AZ26</f>
        <v>0</v>
      </c>
      <c r="BA101" s="247">
        <f>'T 4'!BA26</f>
        <v>268755.45539316308</v>
      </c>
    </row>
    <row r="102" spans="1:55" s="537" customFormat="1">
      <c r="B102" s="538"/>
    </row>
    <row r="103" spans="1:55" s="71" customFormat="1" ht="45" customHeight="1" thickBot="1">
      <c r="A103" s="374" t="s">
        <v>178</v>
      </c>
      <c r="B103" s="358">
        <v>11</v>
      </c>
      <c r="C103" s="375" t="s">
        <v>177</v>
      </c>
      <c r="D103" s="372" t="s">
        <v>132</v>
      </c>
      <c r="E103" s="372" t="s">
        <v>133</v>
      </c>
      <c r="F103" s="372" t="s">
        <v>134</v>
      </c>
      <c r="G103" s="372" t="s">
        <v>135</v>
      </c>
      <c r="H103" s="372">
        <v>2011</v>
      </c>
      <c r="I103" s="372" t="s">
        <v>136</v>
      </c>
      <c r="J103" s="372" t="s">
        <v>137</v>
      </c>
      <c r="K103" s="372" t="s">
        <v>138</v>
      </c>
      <c r="L103" s="372" t="s">
        <v>139</v>
      </c>
      <c r="M103" s="372">
        <v>2012</v>
      </c>
      <c r="N103" s="372" t="s">
        <v>140</v>
      </c>
      <c r="O103" s="372" t="s">
        <v>141</v>
      </c>
      <c r="P103" s="372" t="s">
        <v>142</v>
      </c>
      <c r="Q103" s="372" t="s">
        <v>143</v>
      </c>
      <c r="R103" s="372">
        <v>2013</v>
      </c>
      <c r="S103" s="372" t="s">
        <v>144</v>
      </c>
      <c r="T103" s="372" t="s">
        <v>145</v>
      </c>
      <c r="U103" s="372" t="s">
        <v>146</v>
      </c>
      <c r="V103" s="372" t="s">
        <v>147</v>
      </c>
      <c r="W103" s="372">
        <v>2014</v>
      </c>
      <c r="X103" s="372" t="s">
        <v>148</v>
      </c>
      <c r="Y103" s="372" t="s">
        <v>149</v>
      </c>
      <c r="Z103" s="372" t="s">
        <v>150</v>
      </c>
      <c r="AA103" s="372" t="s">
        <v>151</v>
      </c>
      <c r="AB103" s="372">
        <v>2015</v>
      </c>
      <c r="AC103" s="372" t="s">
        <v>152</v>
      </c>
      <c r="AD103" s="372" t="s">
        <v>153</v>
      </c>
      <c r="AE103" s="372" t="s">
        <v>68</v>
      </c>
      <c r="AF103" s="372" t="s">
        <v>69</v>
      </c>
      <c r="AG103" s="372">
        <v>2016</v>
      </c>
      <c r="AH103" s="372" t="s">
        <v>70</v>
      </c>
      <c r="AI103" s="372" t="s">
        <v>71</v>
      </c>
      <c r="AJ103" s="372" t="s">
        <v>72</v>
      </c>
      <c r="AK103" s="372" t="s">
        <v>73</v>
      </c>
      <c r="AL103" s="372">
        <v>2017</v>
      </c>
      <c r="AM103" s="372" t="s">
        <v>83</v>
      </c>
      <c r="AN103" s="372" t="s">
        <v>84</v>
      </c>
      <c r="AO103" s="372" t="s">
        <v>82</v>
      </c>
      <c r="AP103" s="372" t="s">
        <v>154</v>
      </c>
      <c r="AQ103" s="372">
        <v>2018</v>
      </c>
      <c r="AR103" s="372" t="s">
        <v>85</v>
      </c>
      <c r="AS103" s="372" t="s">
        <v>155</v>
      </c>
      <c r="AT103" s="372" t="s">
        <v>156</v>
      </c>
      <c r="AU103" s="372" t="s">
        <v>157</v>
      </c>
      <c r="AV103" s="372">
        <v>2019</v>
      </c>
      <c r="AW103" s="373" t="s">
        <v>443</v>
      </c>
      <c r="AX103" s="373" t="s">
        <v>444</v>
      </c>
      <c r="AY103" s="373" t="s">
        <v>445</v>
      </c>
      <c r="AZ103" s="373" t="s">
        <v>446</v>
      </c>
      <c r="BA103" s="231">
        <v>2020</v>
      </c>
      <c r="BC103" s="70">
        <v>11</v>
      </c>
    </row>
    <row r="104" spans="1:55" s="1" customFormat="1" ht="39" customHeight="1">
      <c r="A104" s="218" t="s">
        <v>75</v>
      </c>
      <c r="B104" s="528"/>
      <c r="C104" s="221" t="s">
        <v>74</v>
      </c>
      <c r="D104" s="219">
        <f>'T 4'!D17</f>
        <v>5927.6517380537944</v>
      </c>
      <c r="E104" s="219">
        <f>'T 4'!E17</f>
        <v>5907.6599200686605</v>
      </c>
      <c r="F104" s="219">
        <f>'T 4'!F17</f>
        <v>5878.8489146947286</v>
      </c>
      <c r="G104" s="219">
        <f>'T 4'!G17</f>
        <v>5849.5852456079665</v>
      </c>
      <c r="H104" s="219">
        <f>'T 4'!H17</f>
        <v>23563.745818425148</v>
      </c>
      <c r="I104" s="219">
        <f>'T 4'!I17</f>
        <v>6000.5980763023808</v>
      </c>
      <c r="J104" s="219">
        <f>'T 4'!J17</f>
        <v>5960.9030368537051</v>
      </c>
      <c r="K104" s="219">
        <f>'T 4'!K17</f>
        <v>6235.8435474644521</v>
      </c>
      <c r="L104" s="219">
        <f>'T 4'!L17</f>
        <v>6337.5625159959372</v>
      </c>
      <c r="M104" s="219">
        <f>'T 4'!M17</f>
        <v>24534.907176616474</v>
      </c>
      <c r="N104" s="219">
        <f>'T 4'!N17</f>
        <v>6739.9477433056591</v>
      </c>
      <c r="O104" s="219">
        <f>'T 4'!O17</f>
        <v>7078.6267195674172</v>
      </c>
      <c r="P104" s="219">
        <f>'T 4'!P17</f>
        <v>7225.6051183061709</v>
      </c>
      <c r="Q104" s="219">
        <f>'T 4'!Q17</f>
        <v>7550.1151281192106</v>
      </c>
      <c r="R104" s="219">
        <f>'T 4'!R17</f>
        <v>28594.294709298454</v>
      </c>
      <c r="S104" s="219">
        <f>'T 4'!S17</f>
        <v>7652.9080487310284</v>
      </c>
      <c r="T104" s="219">
        <f>'T 4'!T17</f>
        <v>8454.4557725927662</v>
      </c>
      <c r="U104" s="219">
        <f>'T 4'!U17</f>
        <v>8798.2662573761754</v>
      </c>
      <c r="V104" s="219">
        <f>'T 4'!V17</f>
        <v>9338.3278049382825</v>
      </c>
      <c r="W104" s="219">
        <f>'T 4'!W17</f>
        <v>34243.95788363825</v>
      </c>
      <c r="X104" s="219">
        <f>'T 4'!X17</f>
        <v>8878.6616644493915</v>
      </c>
      <c r="Y104" s="219">
        <f>'T 4'!Y17</f>
        <v>9549.8727783385475</v>
      </c>
      <c r="Z104" s="219">
        <f>'T 4'!Z17</f>
        <v>9901.0390444262612</v>
      </c>
      <c r="AA104" s="219">
        <f>'T 4'!AA17</f>
        <v>10432.32541910908</v>
      </c>
      <c r="AB104" s="219">
        <f>'T 4'!AB17</f>
        <v>38761.89890632328</v>
      </c>
      <c r="AC104" s="219">
        <f>'T 4'!AC17</f>
        <v>10112.6475714553</v>
      </c>
      <c r="AD104" s="219">
        <f>'T 4'!AD17</f>
        <v>10636.526873834837</v>
      </c>
      <c r="AE104" s="219">
        <f>'T 4'!AE17</f>
        <v>10773.748365649628</v>
      </c>
      <c r="AF104" s="219">
        <f>'T 4'!AF17</f>
        <v>11253.122359155926</v>
      </c>
      <c r="AG104" s="219">
        <f>'T 4'!AG17</f>
        <v>42776.045170095691</v>
      </c>
      <c r="AH104" s="219">
        <f>'T 4'!AH17</f>
        <v>10595.515180685308</v>
      </c>
      <c r="AI104" s="219">
        <f>'T 4'!AI17</f>
        <v>10752.138956850913</v>
      </c>
      <c r="AJ104" s="219">
        <f>'T 4'!AJ17</f>
        <v>10883.704140522006</v>
      </c>
      <c r="AK104" s="219">
        <f>'T 4'!AK17</f>
        <v>11052.911212651325</v>
      </c>
      <c r="AL104" s="219">
        <f>'T 4'!AL17</f>
        <v>43284.269490709557</v>
      </c>
      <c r="AM104" s="219">
        <f>'T 4'!AM17</f>
        <v>10233.475355224422</v>
      </c>
      <c r="AN104" s="219">
        <f>'T 4'!AN17</f>
        <v>10447.67046049396</v>
      </c>
      <c r="AO104" s="219">
        <f>'T 4'!AO17</f>
        <v>10871.943209365221</v>
      </c>
      <c r="AP104" s="219">
        <f>'T 4'!AP17</f>
        <v>11062.172070632696</v>
      </c>
      <c r="AQ104" s="219">
        <f>'T 4'!AQ17</f>
        <v>42615.261095716298</v>
      </c>
      <c r="AR104" s="219">
        <f>'T 4'!AR17</f>
        <v>10171.285053307967</v>
      </c>
      <c r="AS104" s="219">
        <f>'T 4'!AS17</f>
        <v>10156.310140990423</v>
      </c>
      <c r="AT104" s="219">
        <f>'T 4'!AT17</f>
        <v>10618.027857771369</v>
      </c>
      <c r="AU104" s="219">
        <f>'T 4'!AU17</f>
        <v>10674.682476290211</v>
      </c>
      <c r="AV104" s="219">
        <f>'T 4'!AV17</f>
        <v>41620.305528359968</v>
      </c>
      <c r="AW104" s="219">
        <f>'T 4'!AW17</f>
        <v>9695.6764434674424</v>
      </c>
      <c r="AX104" s="219">
        <f>'T 4'!AX17</f>
        <v>9783.0422923542319</v>
      </c>
      <c r="AY104" s="219">
        <f>'T 4'!AY17</f>
        <v>0</v>
      </c>
      <c r="AZ104" s="219">
        <f>'T 4'!AZ17</f>
        <v>0</v>
      </c>
      <c r="BA104" s="219">
        <f>'T 4'!BA17</f>
        <v>19478.718735821676</v>
      </c>
    </row>
    <row r="105" spans="1:55" ht="39" customHeight="1">
      <c r="A105" s="216" t="s">
        <v>81</v>
      </c>
      <c r="B105" s="533"/>
      <c r="C105" s="222" t="s">
        <v>76</v>
      </c>
      <c r="D105" s="235" t="e">
        <f>D104/B104*100-100</f>
        <v>#DIV/0!</v>
      </c>
      <c r="E105" s="235">
        <f>E104/D104*100-100</f>
        <v>-0.33726370692110663</v>
      </c>
      <c r="F105" s="235">
        <f>F104/E104*100-100</f>
        <v>-0.48768896252913407</v>
      </c>
      <c r="G105" s="235">
        <f>G104/F104*100-100</f>
        <v>-0.49777889364726491</v>
      </c>
      <c r="H105" s="236"/>
      <c r="I105" s="235">
        <f>I104/G104*100-100</f>
        <v>2.5815989399897887</v>
      </c>
      <c r="J105" s="235">
        <f>J104/I104*100-100</f>
        <v>-0.66151805109960549</v>
      </c>
      <c r="K105" s="235">
        <f>K104/J104*100-100</f>
        <v>4.6123969625224248</v>
      </c>
      <c r="L105" s="235">
        <f>L104/K104*100-100</f>
        <v>1.6311982133170346</v>
      </c>
      <c r="M105" s="236"/>
      <c r="N105" s="235">
        <f>N104/L104*100-100</f>
        <v>6.3492111721834164</v>
      </c>
      <c r="O105" s="235">
        <f>O104/N104*100-100</f>
        <v>5.0249495865623857</v>
      </c>
      <c r="P105" s="235">
        <f>P104/O104*100-100</f>
        <v>2.0763688291750384</v>
      </c>
      <c r="Q105" s="235">
        <f>Q104/P104*100-100</f>
        <v>4.4911118792098108</v>
      </c>
      <c r="R105" s="236"/>
      <c r="S105" s="235">
        <f>S104/Q104*100-100</f>
        <v>1.3614748764423865</v>
      </c>
      <c r="T105" s="235">
        <f>T104/S104*100-100</f>
        <v>10.473766557206261</v>
      </c>
      <c r="U105" s="235">
        <f>U104/T104*100-100</f>
        <v>4.0666187633029836</v>
      </c>
      <c r="V105" s="235">
        <f>V104/U104*100-100</f>
        <v>6.1382723796218102</v>
      </c>
      <c r="W105" s="236"/>
      <c r="X105" s="235">
        <f>X104/V104*100-100</f>
        <v>-4.9223602993012463</v>
      </c>
      <c r="Y105" s="235">
        <f>Y104/X104*100-100</f>
        <v>7.559823082083625</v>
      </c>
      <c r="Z105" s="235">
        <f>Z104/Y104*100-100</f>
        <v>3.677182662414566</v>
      </c>
      <c r="AA105" s="235">
        <f>AA104/Z104*100-100</f>
        <v>5.3659658577137463</v>
      </c>
      <c r="AB105" s="236"/>
      <c r="AC105" s="235">
        <f>AC104/AA104*100-100</f>
        <v>-3.0643009569872248</v>
      </c>
      <c r="AD105" s="235">
        <f>AD104/AC104*100-100</f>
        <v>5.1804366628802114</v>
      </c>
      <c r="AE105" s="235">
        <f>AE104/AD104*100-100</f>
        <v>1.2900967904509173</v>
      </c>
      <c r="AF105" s="235">
        <f>AF104/AE104*100-100</f>
        <v>4.4494634294105708</v>
      </c>
      <c r="AG105" s="235"/>
      <c r="AH105" s="235">
        <f>AH104/AF104*100-100</f>
        <v>-5.8437752428379639</v>
      </c>
      <c r="AI105" s="235">
        <f>AI104/AH104*100-100</f>
        <v>1.4782082182385636</v>
      </c>
      <c r="AJ105" s="235">
        <f>AJ104/AI104*100-100</f>
        <v>1.2236187069295994</v>
      </c>
      <c r="AK105" s="235">
        <f>AK104/AJ104*100-100</f>
        <v>1.5546827619039192</v>
      </c>
      <c r="AL105" s="235"/>
      <c r="AM105" s="235">
        <f>AM104/AK104*100-100</f>
        <v>-7.4137559025079725</v>
      </c>
      <c r="AN105" s="235">
        <f>AN104/AM104*100-100</f>
        <v>2.0930827293211678</v>
      </c>
      <c r="AO105" s="235">
        <f>AO104/AN104*100-100</f>
        <v>4.0609315777672634</v>
      </c>
      <c r="AP105" s="235">
        <f>AP104/AO104*100-100</f>
        <v>1.7497227276133174</v>
      </c>
      <c r="AQ105" s="235"/>
      <c r="AR105" s="235">
        <f>AR104/AP104*100-100</f>
        <v>-8.0534547070535183</v>
      </c>
      <c r="AS105" s="235">
        <f>AS104/AR104*100-100</f>
        <v>-0.14722733891598239</v>
      </c>
      <c r="AT105" s="235">
        <f>AT104/AS104*100-100</f>
        <v>4.5461167527513169</v>
      </c>
      <c r="AU105" s="235">
        <f>AU104/AT104*100-100</f>
        <v>0.53357006854504618</v>
      </c>
      <c r="AV105" s="235"/>
      <c r="AW105" s="237">
        <f>AW104/AU104*100-100</f>
        <v>-9.1712894973434658</v>
      </c>
      <c r="AX105" s="237">
        <f>AX104/AV104*100-100</f>
        <v>-76.494544746462537</v>
      </c>
      <c r="AY105" s="237">
        <f>AY104/AW104*100-100</f>
        <v>-100</v>
      </c>
      <c r="AZ105" s="237">
        <f>AZ104/AX104*100-100</f>
        <v>-100</v>
      </c>
      <c r="BA105" s="237" t="e">
        <f>BA104/AY104*100-100</f>
        <v>#DIV/0!</v>
      </c>
    </row>
    <row r="106" spans="1:55" ht="39" customHeight="1">
      <c r="A106" s="224" t="s">
        <v>79</v>
      </c>
      <c r="B106" s="534"/>
      <c r="C106" s="225" t="s">
        <v>77</v>
      </c>
      <c r="D106" s="238" t="e">
        <f>D104/#REF!*100-100</f>
        <v>#REF!</v>
      </c>
      <c r="E106" s="238" t="e">
        <f>E104/#REF!*100-100</f>
        <v>#REF!</v>
      </c>
      <c r="F106" s="238" t="e">
        <f>F104/#REF!*100-100</f>
        <v>#REF!</v>
      </c>
      <c r="G106" s="238" t="e">
        <f>G104/#REF!*100-100</f>
        <v>#REF!</v>
      </c>
      <c r="H106" s="239"/>
      <c r="I106" s="238">
        <f t="shared" ref="I106:BA106" si="77">I104/D104*100-100</f>
        <v>1.2306110661038474</v>
      </c>
      <c r="J106" s="238">
        <f t="shared" si="77"/>
        <v>0.90125561568252976</v>
      </c>
      <c r="K106" s="238">
        <f t="shared" si="77"/>
        <v>6.072526066750612</v>
      </c>
      <c r="L106" s="238">
        <f t="shared" si="77"/>
        <v>8.3420832400785656</v>
      </c>
      <c r="M106" s="238">
        <f t="shared" si="77"/>
        <v>4.121421804813167</v>
      </c>
      <c r="N106" s="238">
        <f t="shared" si="77"/>
        <v>12.321266273825685</v>
      </c>
      <c r="O106" s="238">
        <f t="shared" si="77"/>
        <v>18.750911997784669</v>
      </c>
      <c r="P106" s="238">
        <f t="shared" si="77"/>
        <v>15.872136035936379</v>
      </c>
      <c r="Q106" s="238">
        <f t="shared" si="77"/>
        <v>19.132791338354522</v>
      </c>
      <c r="R106" s="238">
        <f t="shared" si="77"/>
        <v>16.545355168699658</v>
      </c>
      <c r="S106" s="238">
        <f t="shared" si="77"/>
        <v>13.545510146308644</v>
      </c>
      <c r="T106" s="238">
        <f t="shared" si="77"/>
        <v>19.436383744069332</v>
      </c>
      <c r="U106" s="238">
        <f t="shared" si="77"/>
        <v>21.765113278687835</v>
      </c>
      <c r="V106" s="238">
        <f t="shared" si="77"/>
        <v>23.684574956468623</v>
      </c>
      <c r="W106" s="238">
        <f t="shared" si="77"/>
        <v>19.758008483078981</v>
      </c>
      <c r="X106" s="238">
        <f t="shared" si="77"/>
        <v>16.016834488447998</v>
      </c>
      <c r="Y106" s="238">
        <f t="shared" si="77"/>
        <v>12.956682667817006</v>
      </c>
      <c r="Z106" s="238">
        <f t="shared" si="77"/>
        <v>12.533978340625438</v>
      </c>
      <c r="AA106" s="238">
        <f t="shared" si="77"/>
        <v>11.715133983541165</v>
      </c>
      <c r="AB106" s="238">
        <f t="shared" si="77"/>
        <v>13.193396154840215</v>
      </c>
      <c r="AC106" s="238">
        <f t="shared" si="77"/>
        <v>13.898332357306174</v>
      </c>
      <c r="AD106" s="238">
        <f t="shared" si="77"/>
        <v>11.378728499515574</v>
      </c>
      <c r="AE106" s="238">
        <f t="shared" si="77"/>
        <v>8.8143205708763901</v>
      </c>
      <c r="AF106" s="238">
        <f t="shared" si="77"/>
        <v>7.8678233957635086</v>
      </c>
      <c r="AG106" s="238">
        <f t="shared" si="77"/>
        <v>10.355907158917788</v>
      </c>
      <c r="AH106" s="238">
        <f t="shared" si="77"/>
        <v>4.7748881370392553</v>
      </c>
      <c r="AI106" s="238">
        <f t="shared" si="77"/>
        <v>1.0869345265368082</v>
      </c>
      <c r="AJ106" s="238">
        <f t="shared" si="77"/>
        <v>1.0205897812032987</v>
      </c>
      <c r="AK106" s="238">
        <f t="shared" si="77"/>
        <v>-1.779160841894722</v>
      </c>
      <c r="AL106" s="238">
        <f t="shared" si="77"/>
        <v>1.1881049746252899</v>
      </c>
      <c r="AM106" s="238">
        <f t="shared" si="77"/>
        <v>-3.4169157354505302</v>
      </c>
      <c r="AN106" s="238">
        <f t="shared" si="77"/>
        <v>-2.8317016509813158</v>
      </c>
      <c r="AO106" s="238">
        <f t="shared" si="77"/>
        <v>-0.10806000424980766</v>
      </c>
      <c r="AP106" s="238">
        <f t="shared" si="77"/>
        <v>8.3786595252590246E-2</v>
      </c>
      <c r="AQ106" s="238">
        <f t="shared" si="77"/>
        <v>-1.5456155385430606</v>
      </c>
      <c r="AR106" s="238">
        <f t="shared" si="77"/>
        <v>-0.60771438595105565</v>
      </c>
      <c r="AS106" s="238">
        <f t="shared" si="77"/>
        <v>-2.788758705639367</v>
      </c>
      <c r="AT106" s="238">
        <f t="shared" si="77"/>
        <v>-2.3355102827903522</v>
      </c>
      <c r="AU106" s="238">
        <f t="shared" si="77"/>
        <v>-3.5028346320084154</v>
      </c>
      <c r="AV106" s="238">
        <f t="shared" si="77"/>
        <v>-2.3347400479879781</v>
      </c>
      <c r="AW106" s="240">
        <f t="shared" si="77"/>
        <v>-4.6759933218649081</v>
      </c>
      <c r="AX106" s="240">
        <f t="shared" si="77"/>
        <v>-3.6752309003414467</v>
      </c>
      <c r="AY106" s="240">
        <f t="shared" si="77"/>
        <v>-100</v>
      </c>
      <c r="AZ106" s="240">
        <f t="shared" si="77"/>
        <v>-100</v>
      </c>
      <c r="BA106" s="240">
        <f t="shared" si="77"/>
        <v>-53.19900109202964</v>
      </c>
    </row>
    <row r="107" spans="1:55" ht="39" customHeight="1">
      <c r="A107" s="226" t="s">
        <v>473</v>
      </c>
      <c r="B107" s="529"/>
      <c r="C107" s="227" t="s">
        <v>472</v>
      </c>
      <c r="D107" s="229">
        <f>'T 5'!D17</f>
        <v>6800.6044051911231</v>
      </c>
      <c r="E107" s="229">
        <f>'T 5'!E17</f>
        <v>6858.3550031825325</v>
      </c>
      <c r="F107" s="229">
        <f>'T 5'!F17</f>
        <v>6907.904980835674</v>
      </c>
      <c r="G107" s="229">
        <f>'T 5'!G17</f>
        <v>6908.6422576479963</v>
      </c>
      <c r="H107" s="229">
        <f>'T 5'!H17</f>
        <v>27475.506646857324</v>
      </c>
      <c r="I107" s="229">
        <f>'T 5'!I17</f>
        <v>7092.2118898896415</v>
      </c>
      <c r="J107" s="229">
        <f>'T 5'!J17</f>
        <v>7104.3204815916397</v>
      </c>
      <c r="K107" s="229">
        <f>'T 5'!K17</f>
        <v>7323.246372290916</v>
      </c>
      <c r="L107" s="229">
        <f>'T 5'!L17</f>
        <v>7262.1350717964397</v>
      </c>
      <c r="M107" s="229">
        <f>'T 5'!M17</f>
        <v>28781.913815568638</v>
      </c>
      <c r="N107" s="229">
        <f>'T 5'!N17</f>
        <v>7178.1155639797853</v>
      </c>
      <c r="O107" s="229">
        <f>'T 5'!O17</f>
        <v>7561.4199777719159</v>
      </c>
      <c r="P107" s="229">
        <f>'T 5'!P17</f>
        <v>7708.1006629006588</v>
      </c>
      <c r="Q107" s="229">
        <f>'T 5'!Q17</f>
        <v>7915.1071248852986</v>
      </c>
      <c r="R107" s="229">
        <f>'T 5'!R17</f>
        <v>30362.743329537658</v>
      </c>
      <c r="S107" s="229">
        <f>'T 5'!S17</f>
        <v>7792.7355926709843</v>
      </c>
      <c r="T107" s="229">
        <f>'T 5'!T17</f>
        <v>8327.2373927748577</v>
      </c>
      <c r="U107" s="229">
        <f>'T 5'!U17</f>
        <v>8499.5505980580147</v>
      </c>
      <c r="V107" s="229">
        <f>'T 5'!V17</f>
        <v>8873.8743241063057</v>
      </c>
      <c r="W107" s="229">
        <f>'T 5'!W17</f>
        <v>33493.397907610168</v>
      </c>
      <c r="X107" s="229">
        <f>'T 5'!X17</f>
        <v>8582.9124415031292</v>
      </c>
      <c r="Y107" s="229">
        <f>'T 5'!Y17</f>
        <v>9160.3865902500984</v>
      </c>
      <c r="Z107" s="229">
        <f>'T 5'!Z17</f>
        <v>9341.8191535429723</v>
      </c>
      <c r="AA107" s="229">
        <f>'T 5'!AA17</f>
        <v>9650.9072492295072</v>
      </c>
      <c r="AB107" s="229">
        <f>'T 5'!AB17</f>
        <v>36736.025434525705</v>
      </c>
      <c r="AC107" s="229">
        <f>'T 5'!AC17</f>
        <v>9242.1679961392292</v>
      </c>
      <c r="AD107" s="229">
        <f>'T 5'!AD17</f>
        <v>9703.5870626722954</v>
      </c>
      <c r="AE107" s="229">
        <f>'T 5'!AE17</f>
        <v>9827.4185748682321</v>
      </c>
      <c r="AF107" s="229">
        <f>'T 5'!AF17</f>
        <v>10225.869084548971</v>
      </c>
      <c r="AG107" s="229">
        <f>'T 5'!AG17</f>
        <v>38999.042718228731</v>
      </c>
      <c r="AH107" s="229">
        <f>'T 5'!AH17</f>
        <v>9733.852746229335</v>
      </c>
      <c r="AI107" s="229">
        <f>'T 5'!AI17</f>
        <v>10099.609411742204</v>
      </c>
      <c r="AJ107" s="229">
        <f>'T 5'!AJ17</f>
        <v>10283.260507316738</v>
      </c>
      <c r="AK107" s="229">
        <f>'T 5'!AK17</f>
        <v>10754.066934558034</v>
      </c>
      <c r="AL107" s="229">
        <f>'T 5'!AL17</f>
        <v>40870.789599846306</v>
      </c>
      <c r="AM107" s="229">
        <f>'T 5'!AM17</f>
        <v>10030.766312388103</v>
      </c>
      <c r="AN107" s="229">
        <f>'T 5'!AN17</f>
        <v>10382.23044574782</v>
      </c>
      <c r="AO107" s="229">
        <f>'T 5'!AO17</f>
        <v>10937.383463104932</v>
      </c>
      <c r="AP107" s="229">
        <f>'T 5'!AP17</f>
        <v>11264.880874475444</v>
      </c>
      <c r="AQ107" s="229">
        <f>'T 5'!AQ17</f>
        <v>42615.261095716298</v>
      </c>
      <c r="AR107" s="229">
        <f>'T 5'!AR17</f>
        <v>10431.79104228942</v>
      </c>
      <c r="AS107" s="229">
        <f>'T 5'!AS17</f>
        <v>10570.776173020868</v>
      </c>
      <c r="AT107" s="229">
        <f>'T 5'!AT17</f>
        <v>11152.316313356245</v>
      </c>
      <c r="AU107" s="229">
        <f>'T 5'!AU17</f>
        <v>11292.827505633888</v>
      </c>
      <c r="AV107" s="229">
        <f>'T 5'!AV17</f>
        <v>43447.711034300417</v>
      </c>
      <c r="AW107" s="229">
        <f>'T 5'!AW17</f>
        <v>10395.278699975814</v>
      </c>
      <c r="AX107" s="229">
        <f>'T 5'!AX17</f>
        <v>10606.456896050991</v>
      </c>
      <c r="AY107" s="229">
        <f>'T 5'!AY13</f>
        <v>0</v>
      </c>
      <c r="AZ107" s="229">
        <f>'T 5'!AZ13</f>
        <v>0</v>
      </c>
      <c r="BA107" s="229">
        <f>'T 5'!BA13</f>
        <v>11641.740514630956</v>
      </c>
    </row>
    <row r="108" spans="1:55" ht="39" customHeight="1">
      <c r="A108" s="216" t="s">
        <v>81</v>
      </c>
      <c r="B108" s="533"/>
      <c r="C108" s="222" t="s">
        <v>76</v>
      </c>
      <c r="D108" s="235" t="e">
        <f>D107/B107*100-100</f>
        <v>#DIV/0!</v>
      </c>
      <c r="E108" s="235">
        <f>E107/D107*100-100</f>
        <v>0.84919802050723092</v>
      </c>
      <c r="F108" s="235">
        <f>F107/E107*100-100</f>
        <v>0.7224761277325058</v>
      </c>
      <c r="G108" s="235">
        <f>G107/F107*100-100</f>
        <v>1.0672943741525387E-2</v>
      </c>
      <c r="H108" s="236"/>
      <c r="I108" s="235">
        <f>I107/G107*100-100</f>
        <v>2.6571014302908793</v>
      </c>
      <c r="J108" s="235">
        <f>J107/I107*100-100</f>
        <v>0.17073082262615458</v>
      </c>
      <c r="K108" s="235">
        <f>K107/J107*100-100</f>
        <v>3.0815880458454217</v>
      </c>
      <c r="L108" s="235">
        <f>L107/K107*100-100</f>
        <v>-0.83448374379024415</v>
      </c>
      <c r="M108" s="236"/>
      <c r="N108" s="235">
        <f>N107/L107*100-100</f>
        <v>-1.1569532511582707</v>
      </c>
      <c r="O108" s="235">
        <f>O107/N107*100-100</f>
        <v>5.3399030758932753</v>
      </c>
      <c r="P108" s="235">
        <f>P107/O107*100-100</f>
        <v>1.9398563439133767</v>
      </c>
      <c r="Q108" s="235">
        <f>Q107/P107*100-100</f>
        <v>2.6855702985427996</v>
      </c>
      <c r="R108" s="236"/>
      <c r="S108" s="235">
        <f>S107/Q107*100-100</f>
        <v>-1.5460502338569171</v>
      </c>
      <c r="T108" s="235">
        <f>T107/S107*100-100</f>
        <v>6.8589751794808649</v>
      </c>
      <c r="U108" s="235">
        <f>U107/T107*100-100</f>
        <v>2.06927216261019</v>
      </c>
      <c r="V108" s="235">
        <f>V107/U107*100-100</f>
        <v>4.4040413870095421</v>
      </c>
      <c r="W108" s="236"/>
      <c r="X108" s="235">
        <f>X107/V107*100-100</f>
        <v>-3.278859627443282</v>
      </c>
      <c r="Y108" s="235">
        <f>Y107/X107*100-100</f>
        <v>6.7281840829991779</v>
      </c>
      <c r="Z108" s="235">
        <f>Z107/Y107*100-100</f>
        <v>1.9806212489545345</v>
      </c>
      <c r="AA108" s="235">
        <f>AA107/Z107*100-100</f>
        <v>3.3086499599953072</v>
      </c>
      <c r="AB108" s="236"/>
      <c r="AC108" s="235">
        <f>AC107/AA107*100-100</f>
        <v>-4.2352417501775363</v>
      </c>
      <c r="AD108" s="235">
        <f>AD107/AC107*100-100</f>
        <v>4.9925414331985394</v>
      </c>
      <c r="AE108" s="235">
        <f>AE107/AD107*100-100</f>
        <v>1.2761416102741237</v>
      </c>
      <c r="AF108" s="235">
        <f>AF107/AE107*100-100</f>
        <v>4.0544778534181916</v>
      </c>
      <c r="AG108" s="235"/>
      <c r="AH108" s="235">
        <f>AH107/AF107*100-100</f>
        <v>-4.8114867719464627</v>
      </c>
      <c r="AI108" s="235">
        <f>AI107/AH107*100-100</f>
        <v>3.7575734403271497</v>
      </c>
      <c r="AJ108" s="235">
        <f>AJ107/AI107*100-100</f>
        <v>1.8183980002336853</v>
      </c>
      <c r="AK108" s="235">
        <f>AK107/AJ107*100-100</f>
        <v>4.5783769350811241</v>
      </c>
      <c r="AL108" s="235"/>
      <c r="AM108" s="235">
        <f>AM107/AK107*100-100</f>
        <v>-6.7258333667760155</v>
      </c>
      <c r="AN108" s="235">
        <f>AN107/AM107*100-100</f>
        <v>3.5038612446354591</v>
      </c>
      <c r="AO108" s="235">
        <f>AO107/AN107*100-100</f>
        <v>5.3471459746347989</v>
      </c>
      <c r="AP108" s="235">
        <f>AP107/AO107*100-100</f>
        <v>2.9942939504247903</v>
      </c>
      <c r="AQ108" s="235"/>
      <c r="AR108" s="235">
        <f>AR107/AP107*100-100</f>
        <v>-7.3954606486224179</v>
      </c>
      <c r="AS108" s="235">
        <f>AS107/AR107*100-100</f>
        <v>1.3323228021728539</v>
      </c>
      <c r="AT108" s="235">
        <f>AT107/AS107*100-100</f>
        <v>5.5013948911301895</v>
      </c>
      <c r="AU108" s="235">
        <f>AU107/AT107*100-100</f>
        <v>1.2599283263635925</v>
      </c>
      <c r="AV108" s="235"/>
      <c r="AW108" s="237">
        <f>AW107/AU107*100-100</f>
        <v>-7.9479546217304318</v>
      </c>
      <c r="AX108" s="237">
        <f>AX107/AV107*100-100</f>
        <v>-75.5879961370633</v>
      </c>
      <c r="AY108" s="237">
        <f>AY107/AW107*100-100</f>
        <v>-100</v>
      </c>
      <c r="AZ108" s="237">
        <f>AZ107/AX107*100-100</f>
        <v>-100</v>
      </c>
      <c r="BA108" s="237" t="e">
        <f>BA107/AY107*100-100</f>
        <v>#DIV/0!</v>
      </c>
    </row>
    <row r="109" spans="1:55" ht="39" customHeight="1">
      <c r="A109" s="217" t="s">
        <v>79</v>
      </c>
      <c r="B109" s="530"/>
      <c r="C109" s="223" t="s">
        <v>77</v>
      </c>
      <c r="D109" s="242" t="e">
        <f>D107/#REF!*100-100</f>
        <v>#REF!</v>
      </c>
      <c r="E109" s="242" t="e">
        <f>E107/#REF!*100-100</f>
        <v>#REF!</v>
      </c>
      <c r="F109" s="242" t="e">
        <f>F107/#REF!*100-100</f>
        <v>#REF!</v>
      </c>
      <c r="G109" s="242" t="e">
        <f>G107/#REF!*100-100</f>
        <v>#REF!</v>
      </c>
      <c r="H109" s="243"/>
      <c r="I109" s="242">
        <f t="shared" ref="I109:BA109" si="78">I107/D107*100-100</f>
        <v>4.2879642355894845</v>
      </c>
      <c r="J109" s="242">
        <f t="shared" si="78"/>
        <v>3.5863625941639157</v>
      </c>
      <c r="K109" s="242">
        <f t="shared" si="78"/>
        <v>6.012552179097824</v>
      </c>
      <c r="L109" s="242">
        <f t="shared" si="78"/>
        <v>5.1166756211340925</v>
      </c>
      <c r="M109" s="242">
        <f t="shared" si="78"/>
        <v>4.7548064736441944</v>
      </c>
      <c r="N109" s="242">
        <f t="shared" si="78"/>
        <v>1.2112395318110174</v>
      </c>
      <c r="O109" s="242">
        <f t="shared" si="78"/>
        <v>6.4341058003321905</v>
      </c>
      <c r="P109" s="242">
        <f t="shared" si="78"/>
        <v>5.255241610686781</v>
      </c>
      <c r="Q109" s="242">
        <f t="shared" si="78"/>
        <v>8.9914611423955932</v>
      </c>
      <c r="R109" s="242">
        <f t="shared" si="78"/>
        <v>5.4924405795209026</v>
      </c>
      <c r="S109" s="242">
        <f t="shared" si="78"/>
        <v>8.5624147899679741</v>
      </c>
      <c r="T109" s="242">
        <f t="shared" si="78"/>
        <v>10.127957675333363</v>
      </c>
      <c r="U109" s="242">
        <f t="shared" si="78"/>
        <v>10.267768543379702</v>
      </c>
      <c r="V109" s="242">
        <f t="shared" si="78"/>
        <v>12.11312979209869</v>
      </c>
      <c r="W109" s="242">
        <f t="shared" si="78"/>
        <v>10.310842284883165</v>
      </c>
      <c r="X109" s="242">
        <f t="shared" si="78"/>
        <v>10.139916072287903</v>
      </c>
      <c r="Y109" s="242">
        <f t="shared" si="78"/>
        <v>10.005109235844813</v>
      </c>
      <c r="Z109" s="242">
        <f t="shared" si="78"/>
        <v>9.9095657560694974</v>
      </c>
      <c r="AA109" s="242">
        <f t="shared" si="78"/>
        <v>8.7564111992475944</v>
      </c>
      <c r="AB109" s="242">
        <f t="shared" si="78"/>
        <v>9.6813931386124494</v>
      </c>
      <c r="AC109" s="242">
        <f t="shared" si="78"/>
        <v>7.6810238847158132</v>
      </c>
      <c r="AD109" s="242">
        <f t="shared" si="78"/>
        <v>5.9298858958676988</v>
      </c>
      <c r="AE109" s="242">
        <f t="shared" si="78"/>
        <v>5.1981248335458474</v>
      </c>
      <c r="AF109" s="242">
        <f t="shared" si="78"/>
        <v>5.9575936279500326</v>
      </c>
      <c r="AG109" s="242">
        <f t="shared" si="78"/>
        <v>6.1602126439518514</v>
      </c>
      <c r="AH109" s="242">
        <f t="shared" si="78"/>
        <v>5.3200152853259084</v>
      </c>
      <c r="AI109" s="242">
        <f t="shared" si="78"/>
        <v>4.0811954024025283</v>
      </c>
      <c r="AJ109" s="242">
        <f t="shared" si="78"/>
        <v>4.638470713094847</v>
      </c>
      <c r="AK109" s="242">
        <f t="shared" si="78"/>
        <v>5.1653101134177035</v>
      </c>
      <c r="AL109" s="242">
        <f t="shared" si="78"/>
        <v>4.7994687847624959</v>
      </c>
      <c r="AM109" s="242">
        <f t="shared" si="78"/>
        <v>3.0503190658373711</v>
      </c>
      <c r="AN109" s="242">
        <f t="shared" si="78"/>
        <v>2.7983362770151388</v>
      </c>
      <c r="AO109" s="242">
        <f t="shared" si="78"/>
        <v>6.3610462393982203</v>
      </c>
      <c r="AP109" s="242">
        <f t="shared" si="78"/>
        <v>4.7499605779457852</v>
      </c>
      <c r="AQ109" s="242">
        <f t="shared" si="78"/>
        <v>4.2682598328771917</v>
      </c>
      <c r="AR109" s="242">
        <f t="shared" si="78"/>
        <v>3.9979470901046312</v>
      </c>
      <c r="AS109" s="242">
        <f t="shared" si="78"/>
        <v>1.8160425956473318</v>
      </c>
      <c r="AT109" s="242">
        <f t="shared" si="78"/>
        <v>1.965121283132703</v>
      </c>
      <c r="AU109" s="242">
        <f t="shared" si="78"/>
        <v>0.24808634436396915</v>
      </c>
      <c r="AV109" s="242">
        <f t="shared" si="78"/>
        <v>1.9534080448654123</v>
      </c>
      <c r="AW109" s="244">
        <f t="shared" si="78"/>
        <v>-0.35001029224596891</v>
      </c>
      <c r="AX109" s="244">
        <f t="shared" si="78"/>
        <v>0.33754118378921305</v>
      </c>
      <c r="AY109" s="244">
        <f t="shared" si="78"/>
        <v>-100</v>
      </c>
      <c r="AZ109" s="244">
        <f t="shared" si="78"/>
        <v>-100</v>
      </c>
      <c r="BA109" s="244">
        <f t="shared" si="78"/>
        <v>-73.205169530242415</v>
      </c>
    </row>
    <row r="110" spans="1:55" ht="39" customHeight="1">
      <c r="A110" s="376" t="s">
        <v>196</v>
      </c>
      <c r="B110" s="531"/>
      <c r="C110" s="248" t="s">
        <v>201</v>
      </c>
      <c r="D110" s="233">
        <f t="shared" ref="D110:AI110" si="79">D104/D111*100</f>
        <v>4.2829460258061216</v>
      </c>
      <c r="E110" s="233">
        <f t="shared" si="79"/>
        <v>3.8589516602207623</v>
      </c>
      <c r="F110" s="233">
        <f t="shared" si="79"/>
        <v>3.6860861673886633</v>
      </c>
      <c r="G110" s="233">
        <f t="shared" si="79"/>
        <v>3.6623223896557811</v>
      </c>
      <c r="H110" s="233">
        <f t="shared" si="79"/>
        <v>3.8584688893663155</v>
      </c>
      <c r="I110" s="233">
        <f t="shared" si="79"/>
        <v>3.5280391328770344</v>
      </c>
      <c r="J110" s="233">
        <f t="shared" si="79"/>
        <v>3.5781515865545637</v>
      </c>
      <c r="K110" s="233">
        <f t="shared" si="79"/>
        <v>3.6899165205071736</v>
      </c>
      <c r="L110" s="233">
        <f t="shared" si="79"/>
        <v>3.6338756017445455</v>
      </c>
      <c r="M110" s="233">
        <f t="shared" si="79"/>
        <v>3.6076822567885283</v>
      </c>
      <c r="N110" s="233">
        <f t="shared" si="79"/>
        <v>3.655328839333146</v>
      </c>
      <c r="O110" s="233">
        <f t="shared" si="79"/>
        <v>4.0542599634131262</v>
      </c>
      <c r="P110" s="233">
        <f t="shared" si="79"/>
        <v>4.0133139113410996</v>
      </c>
      <c r="Q110" s="233">
        <f t="shared" si="79"/>
        <v>4.0956754121222207</v>
      </c>
      <c r="R110" s="233">
        <f t="shared" si="79"/>
        <v>3.9529354607229323</v>
      </c>
      <c r="S110" s="233">
        <f t="shared" si="79"/>
        <v>3.8868341119320831</v>
      </c>
      <c r="T110" s="233">
        <f t="shared" si="79"/>
        <v>4.4648316609294465</v>
      </c>
      <c r="U110" s="233">
        <f t="shared" si="79"/>
        <v>4.6599990323953699</v>
      </c>
      <c r="V110" s="233">
        <f t="shared" si="79"/>
        <v>5.3178406639912534</v>
      </c>
      <c r="W110" s="233">
        <f t="shared" si="79"/>
        <v>4.5618615833140792</v>
      </c>
      <c r="X110" s="233">
        <f t="shared" si="79"/>
        <v>5.8298606080157827</v>
      </c>
      <c r="Y110" s="233">
        <f t="shared" si="79"/>
        <v>6.4155576599443815</v>
      </c>
      <c r="Z110" s="233">
        <f t="shared" si="79"/>
        <v>6.783679673781057</v>
      </c>
      <c r="AA110" s="233">
        <f t="shared" si="79"/>
        <v>7.3659830821469612</v>
      </c>
      <c r="AB110" s="233">
        <f t="shared" si="79"/>
        <v>6.5839472305246938</v>
      </c>
      <c r="AC110" s="233">
        <f t="shared" si="79"/>
        <v>7.7259685381899441</v>
      </c>
      <c r="AD110" s="233">
        <f t="shared" si="79"/>
        <v>7.9192470530128647</v>
      </c>
      <c r="AE110" s="233">
        <f t="shared" si="79"/>
        <v>7.6367796794531904</v>
      </c>
      <c r="AF110" s="233">
        <f t="shared" si="79"/>
        <v>7.7063497250771817</v>
      </c>
      <c r="AG110" s="233">
        <f t="shared" si="79"/>
        <v>7.7450021591872131</v>
      </c>
      <c r="AH110" s="233">
        <f t="shared" si="79"/>
        <v>7.2578695742069836</v>
      </c>
      <c r="AI110" s="233">
        <f t="shared" si="79"/>
        <v>7.6270597145390449</v>
      </c>
      <c r="AJ110" s="233">
        <f t="shared" ref="AJ110:BA110" si="80">AJ104/AJ111*100</f>
        <v>7.5273694358939824</v>
      </c>
      <c r="AK110" s="233">
        <f t="shared" si="80"/>
        <v>7.1377148780692456</v>
      </c>
      <c r="AL110" s="233">
        <f t="shared" si="80"/>
        <v>7.3813455117561055</v>
      </c>
      <c r="AM110" s="233">
        <f t="shared" si="80"/>
        <v>6.3898619044173319</v>
      </c>
      <c r="AN110" s="233">
        <f t="shared" si="80"/>
        <v>6.4112371500949106</v>
      </c>
      <c r="AO110" s="233">
        <f t="shared" si="80"/>
        <v>6.3239528709466715</v>
      </c>
      <c r="AP110" s="233">
        <f t="shared" si="80"/>
        <v>6.4198550085854817</v>
      </c>
      <c r="AQ110" s="233">
        <f t="shared" si="80"/>
        <v>6.3858468167167768</v>
      </c>
      <c r="AR110" s="233">
        <f t="shared" si="80"/>
        <v>6.2513150492265286</v>
      </c>
      <c r="AS110" s="233">
        <f t="shared" si="80"/>
        <v>6.4223856464939599</v>
      </c>
      <c r="AT110" s="233">
        <f t="shared" si="80"/>
        <v>6.6547948412975622</v>
      </c>
      <c r="AU110" s="233">
        <f t="shared" si="80"/>
        <v>6.6863615667171681</v>
      </c>
      <c r="AV110" s="233">
        <f t="shared" si="80"/>
        <v>6.5026780716916583</v>
      </c>
      <c r="AW110" s="234">
        <f t="shared" si="80"/>
        <v>6.3718548310003689</v>
      </c>
      <c r="AX110" s="234">
        <f t="shared" si="80"/>
        <v>8.3908823487450732</v>
      </c>
      <c r="AY110" s="234" t="e">
        <f t="shared" si="80"/>
        <v>#DIV/0!</v>
      </c>
      <c r="AZ110" s="234" t="e">
        <f t="shared" si="80"/>
        <v>#DIV/0!</v>
      </c>
      <c r="BA110" s="234">
        <f t="shared" si="80"/>
        <v>7.2477482205249393</v>
      </c>
    </row>
    <row r="111" spans="1:55" ht="39" customHeight="1">
      <c r="A111" s="249" t="s">
        <v>197</v>
      </c>
      <c r="B111" s="530"/>
      <c r="C111" s="515" t="s">
        <v>198</v>
      </c>
      <c r="D111" s="247">
        <f>'T 4'!D26</f>
        <v>138401.27104889471</v>
      </c>
      <c r="E111" s="247">
        <f>'T 4'!E26</f>
        <v>153089.76220061528</v>
      </c>
      <c r="F111" s="247">
        <f>'T 4'!F26</f>
        <v>159487.56072784608</v>
      </c>
      <c r="G111" s="247">
        <f>'T 4'!G26</f>
        <v>159723.38377773904</v>
      </c>
      <c r="H111" s="247">
        <f>'T 4'!H26</f>
        <v>610701.97775509523</v>
      </c>
      <c r="I111" s="247">
        <f>'T 4'!I26</f>
        <v>170083.09291084963</v>
      </c>
      <c r="J111" s="247">
        <f>'T 4'!J26</f>
        <v>166591.68547393812</v>
      </c>
      <c r="K111" s="247">
        <f>'T 4'!K26</f>
        <v>168996.87331157684</v>
      </c>
      <c r="L111" s="247">
        <f>'T 4'!L26</f>
        <v>174402.29690178193</v>
      </c>
      <c r="M111" s="247">
        <f>'T 4'!M26</f>
        <v>680073.94859814667</v>
      </c>
      <c r="N111" s="247">
        <f>'T 4'!N26</f>
        <v>184386.90579026676</v>
      </c>
      <c r="O111" s="247">
        <f>'T 4'!O26</f>
        <v>174597.25778433293</v>
      </c>
      <c r="P111" s="247">
        <f>'T 4'!P26</f>
        <v>180040.86592597596</v>
      </c>
      <c r="Q111" s="247">
        <f>'T 4'!Q26</f>
        <v>184343.59094406437</v>
      </c>
      <c r="R111" s="247">
        <f>'T 4'!R26</f>
        <v>723368.62044464005</v>
      </c>
      <c r="S111" s="247">
        <f>'T 4'!S26</f>
        <v>196893.09675546945</v>
      </c>
      <c r="T111" s="247">
        <f>'T 4'!T26</f>
        <v>189356.65249320504</v>
      </c>
      <c r="U111" s="247">
        <f>'T 4'!U26</f>
        <v>188804.03614276333</v>
      </c>
      <c r="V111" s="247">
        <f>'T 4'!V26</f>
        <v>175603.7533837934</v>
      </c>
      <c r="W111" s="247">
        <f>'T 4'!W26</f>
        <v>750657.53877523099</v>
      </c>
      <c r="X111" s="247">
        <f>'T 4'!X26</f>
        <v>152296.29422428473</v>
      </c>
      <c r="Y111" s="247">
        <f>'T 4'!Y26</f>
        <v>148854.91308048408</v>
      </c>
      <c r="Z111" s="247">
        <f>'T 4'!Z26</f>
        <v>145953.81150872746</v>
      </c>
      <c r="AA111" s="247">
        <f>'T 4'!AA26</f>
        <v>141628.41948950518</v>
      </c>
      <c r="AB111" s="247">
        <f>'T 4'!AB26</f>
        <v>588733.43830300157</v>
      </c>
      <c r="AC111" s="247">
        <f>'T 4'!AC26</f>
        <v>130891.64836056286</v>
      </c>
      <c r="AD111" s="247">
        <f>'T 4'!AD26</f>
        <v>134312.35068980689</v>
      </c>
      <c r="AE111" s="247">
        <f>'T 4'!AE26</f>
        <v>141077.11388658331</v>
      </c>
      <c r="AF111" s="247">
        <f>'T 4'!AF26</f>
        <v>146024.02902293956</v>
      </c>
      <c r="AG111" s="247">
        <f>'T 4'!AG26</f>
        <v>552305.1419598927</v>
      </c>
      <c r="AH111" s="247">
        <f>'T 4'!AH26</f>
        <v>145986.57460502803</v>
      </c>
      <c r="AI111" s="247">
        <f>'T 4'!AI26</f>
        <v>140973.57775178686</v>
      </c>
      <c r="AJ111" s="247">
        <f>'T 4'!AJ26</f>
        <v>144588.41476045357</v>
      </c>
      <c r="AK111" s="247">
        <f>'T 4'!AK26</f>
        <v>154852.23774644724</v>
      </c>
      <c r="AL111" s="247">
        <f>'T 4'!AL26</f>
        <v>586400.80486371566</v>
      </c>
      <c r="AM111" s="247">
        <f>'T 4'!AM26</f>
        <v>160151.74519108131</v>
      </c>
      <c r="AN111" s="247">
        <f>'T 4'!AN26</f>
        <v>162958.72724563457</v>
      </c>
      <c r="AO111" s="247">
        <f>'T 4'!AO26</f>
        <v>171916.89171677417</v>
      </c>
      <c r="AP111" s="247">
        <f>'T 4'!AP26</f>
        <v>172311.86772659028</v>
      </c>
      <c r="AQ111" s="247">
        <f>'T 4'!AQ26</f>
        <v>667339.2318800803</v>
      </c>
      <c r="AR111" s="247">
        <f>'T 4'!AR26</f>
        <v>162706.3261603885</v>
      </c>
      <c r="AS111" s="247">
        <f>'T 4'!AS26</f>
        <v>158139.21337057746</v>
      </c>
      <c r="AT111" s="247">
        <f>'T 4'!AT26</f>
        <v>159554.54842693618</v>
      </c>
      <c r="AU111" s="247">
        <f>'T 4'!AU26</f>
        <v>159648.59766821144</v>
      </c>
      <c r="AV111" s="247">
        <f>'T 4'!AV26</f>
        <v>640048.68562611355</v>
      </c>
      <c r="AW111" s="247">
        <f>'T 4'!AW26</f>
        <v>152164.11391383252</v>
      </c>
      <c r="AX111" s="247">
        <f>'T 4'!AX26</f>
        <v>116591.34147933044</v>
      </c>
      <c r="AY111" s="247">
        <f>'T 4'!AY26</f>
        <v>0</v>
      </c>
      <c r="AZ111" s="247">
        <f>'T 4'!AZ26</f>
        <v>0</v>
      </c>
      <c r="BA111" s="247">
        <f>'T 4'!BA26</f>
        <v>268755.45539316308</v>
      </c>
    </row>
    <row r="112" spans="1:55" s="537" customFormat="1">
      <c r="B112" s="538"/>
    </row>
    <row r="113" spans="1:55" s="71" customFormat="1" ht="87" customHeight="1" thickBot="1">
      <c r="A113" s="374" t="s">
        <v>203</v>
      </c>
      <c r="B113" s="358">
        <v>12</v>
      </c>
      <c r="C113" s="375" t="s">
        <v>202</v>
      </c>
      <c r="D113" s="372" t="s">
        <v>132</v>
      </c>
      <c r="E113" s="372" t="s">
        <v>133</v>
      </c>
      <c r="F113" s="372" t="s">
        <v>134</v>
      </c>
      <c r="G113" s="372" t="s">
        <v>135</v>
      </c>
      <c r="H113" s="372">
        <v>2011</v>
      </c>
      <c r="I113" s="372" t="s">
        <v>136</v>
      </c>
      <c r="J113" s="372" t="s">
        <v>137</v>
      </c>
      <c r="K113" s="372" t="s">
        <v>138</v>
      </c>
      <c r="L113" s="372" t="s">
        <v>139</v>
      </c>
      <c r="M113" s="372">
        <v>2012</v>
      </c>
      <c r="N113" s="372" t="s">
        <v>140</v>
      </c>
      <c r="O113" s="372" t="s">
        <v>141</v>
      </c>
      <c r="P113" s="372" t="s">
        <v>142</v>
      </c>
      <c r="Q113" s="372" t="s">
        <v>143</v>
      </c>
      <c r="R113" s="372">
        <v>2013</v>
      </c>
      <c r="S113" s="372" t="s">
        <v>144</v>
      </c>
      <c r="T113" s="372" t="s">
        <v>145</v>
      </c>
      <c r="U113" s="372" t="s">
        <v>146</v>
      </c>
      <c r="V113" s="372" t="s">
        <v>147</v>
      </c>
      <c r="W113" s="372">
        <v>2014</v>
      </c>
      <c r="X113" s="372" t="s">
        <v>148</v>
      </c>
      <c r="Y113" s="372" t="s">
        <v>149</v>
      </c>
      <c r="Z113" s="372" t="s">
        <v>150</v>
      </c>
      <c r="AA113" s="372" t="s">
        <v>151</v>
      </c>
      <c r="AB113" s="372">
        <v>2015</v>
      </c>
      <c r="AC113" s="372" t="s">
        <v>152</v>
      </c>
      <c r="AD113" s="372" t="s">
        <v>153</v>
      </c>
      <c r="AE113" s="372" t="s">
        <v>68</v>
      </c>
      <c r="AF113" s="372" t="s">
        <v>69</v>
      </c>
      <c r="AG113" s="372">
        <v>2016</v>
      </c>
      <c r="AH113" s="372" t="s">
        <v>70</v>
      </c>
      <c r="AI113" s="372" t="s">
        <v>71</v>
      </c>
      <c r="AJ113" s="372" t="s">
        <v>72</v>
      </c>
      <c r="AK113" s="372" t="s">
        <v>73</v>
      </c>
      <c r="AL113" s="372">
        <v>2017</v>
      </c>
      <c r="AM113" s="372" t="s">
        <v>83</v>
      </c>
      <c r="AN113" s="372" t="s">
        <v>84</v>
      </c>
      <c r="AO113" s="372" t="s">
        <v>82</v>
      </c>
      <c r="AP113" s="372" t="s">
        <v>154</v>
      </c>
      <c r="AQ113" s="372">
        <v>2018</v>
      </c>
      <c r="AR113" s="372" t="s">
        <v>85</v>
      </c>
      <c r="AS113" s="372" t="s">
        <v>155</v>
      </c>
      <c r="AT113" s="372" t="s">
        <v>156</v>
      </c>
      <c r="AU113" s="372" t="s">
        <v>157</v>
      </c>
      <c r="AV113" s="372">
        <v>2019</v>
      </c>
      <c r="AW113" s="373" t="s">
        <v>443</v>
      </c>
      <c r="AX113" s="373" t="s">
        <v>444</v>
      </c>
      <c r="AY113" s="373" t="s">
        <v>445</v>
      </c>
      <c r="AZ113" s="373" t="s">
        <v>446</v>
      </c>
      <c r="BA113" s="231">
        <v>2020</v>
      </c>
      <c r="BC113" s="70">
        <v>12</v>
      </c>
    </row>
    <row r="114" spans="1:55" s="1" customFormat="1" ht="39" customHeight="1">
      <c r="A114" s="218" t="s">
        <v>75</v>
      </c>
      <c r="B114" s="528"/>
      <c r="C114" s="221" t="s">
        <v>74</v>
      </c>
      <c r="D114" s="219">
        <f>'T 4'!D18</f>
        <v>3237.3913935911132</v>
      </c>
      <c r="E114" s="219">
        <f>'T 4'!E18</f>
        <v>3073.880981408558</v>
      </c>
      <c r="F114" s="219">
        <f>'T 4'!F18</f>
        <v>3180.8137953466039</v>
      </c>
      <c r="G114" s="219">
        <f>'T 4'!G18</f>
        <v>3315.7814852646652</v>
      </c>
      <c r="H114" s="219">
        <f>'T 4'!H18</f>
        <v>12807.867655610939</v>
      </c>
      <c r="I114" s="219">
        <f>'T 4'!I18</f>
        <v>3575.5601773016269</v>
      </c>
      <c r="J114" s="219">
        <f>'T 4'!J18</f>
        <v>3362.0792844105395</v>
      </c>
      <c r="K114" s="219">
        <f>'T 4'!K18</f>
        <v>3550.3316242401238</v>
      </c>
      <c r="L114" s="219">
        <f>'T 4'!L18</f>
        <v>3818.5218779655479</v>
      </c>
      <c r="M114" s="219">
        <f>'T 4'!M18</f>
        <v>14306.492963917837</v>
      </c>
      <c r="N114" s="219">
        <f>'T 4'!N18</f>
        <v>4068.7376046937461</v>
      </c>
      <c r="O114" s="219">
        <f>'T 4'!O18</f>
        <v>4063.6704494799264</v>
      </c>
      <c r="P114" s="219">
        <f>'T 4'!P18</f>
        <v>3913.0999016818569</v>
      </c>
      <c r="Q114" s="219">
        <f>'T 4'!Q18</f>
        <v>4205.4293768959624</v>
      </c>
      <c r="R114" s="219">
        <f>'T 4'!R18</f>
        <v>16250.937332751493</v>
      </c>
      <c r="S114" s="219">
        <f>'T 4'!S18</f>
        <v>4539.1503392480745</v>
      </c>
      <c r="T114" s="219">
        <f>'T 4'!T18</f>
        <v>4207.893784709484</v>
      </c>
      <c r="U114" s="219">
        <f>'T 4'!U18</f>
        <v>4080.8699634178306</v>
      </c>
      <c r="V114" s="219">
        <f>'T 4'!V18</f>
        <v>4480.8374075916026</v>
      </c>
      <c r="W114" s="219">
        <f>'T 4'!W18</f>
        <v>17308.751494966993</v>
      </c>
      <c r="X114" s="219">
        <f>'T 4'!X18</f>
        <v>4938.2091055034498</v>
      </c>
      <c r="Y114" s="219">
        <f>'T 4'!Y18</f>
        <v>4770.2954290737734</v>
      </c>
      <c r="Z114" s="219">
        <f>'T 4'!Z18</f>
        <v>4672.4780485166866</v>
      </c>
      <c r="AA114" s="219">
        <f>'T 4'!AA18</f>
        <v>5149.6102142774353</v>
      </c>
      <c r="AB114" s="219">
        <f>'T 4'!AB18</f>
        <v>19530.592797371341</v>
      </c>
      <c r="AC114" s="219">
        <f>'T 4'!AC18</f>
        <v>5362.0456822955475</v>
      </c>
      <c r="AD114" s="219">
        <f>'T 4'!AD18</f>
        <v>5249.6691513062851</v>
      </c>
      <c r="AE114" s="219">
        <f>'T 4'!AE18</f>
        <v>5018.4014007625701</v>
      </c>
      <c r="AF114" s="219">
        <f>'T 4'!AF18</f>
        <v>5450.241822967173</v>
      </c>
      <c r="AG114" s="219">
        <f>'T 4'!AG18</f>
        <v>21080.358057331574</v>
      </c>
      <c r="AH114" s="219">
        <f>'T 4'!AH18</f>
        <v>5668.1163276647549</v>
      </c>
      <c r="AI114" s="219">
        <f>'T 4'!AI18</f>
        <v>5445.7531064750492</v>
      </c>
      <c r="AJ114" s="219">
        <f>'T 4'!AJ18</f>
        <v>4969.9239223667537</v>
      </c>
      <c r="AK114" s="219">
        <f>'T 4'!AK18</f>
        <v>5313.4948035301113</v>
      </c>
      <c r="AL114" s="219">
        <f>'T 4'!AL18</f>
        <v>21397.288160036671</v>
      </c>
      <c r="AM114" s="219">
        <f>'T 4'!AM18</f>
        <v>5598.9385215215234</v>
      </c>
      <c r="AN114" s="219">
        <f>'T 4'!AN18</f>
        <v>5361.8925947416701</v>
      </c>
      <c r="AO114" s="219">
        <f>'T 4'!AO18</f>
        <v>4829.5320932543327</v>
      </c>
      <c r="AP114" s="219">
        <f>'T 4'!AP18</f>
        <v>5250.0818728110153</v>
      </c>
      <c r="AQ114" s="219">
        <f>'T 4'!AQ18</f>
        <v>21040.445082328544</v>
      </c>
      <c r="AR114" s="219">
        <f>'T 4'!AR18</f>
        <v>5474.7461699502601</v>
      </c>
      <c r="AS114" s="219">
        <f>'T 4'!AS18</f>
        <v>5268.6856658964352</v>
      </c>
      <c r="AT114" s="219">
        <f>'T 4'!AT18</f>
        <v>4756.4321332467989</v>
      </c>
      <c r="AU114" s="219">
        <f>'T 4'!AU18</f>
        <v>5166.8568822367833</v>
      </c>
      <c r="AV114" s="219">
        <f>'T 4'!AV18</f>
        <v>20666.720851330276</v>
      </c>
      <c r="AW114" s="219">
        <f>'T 4'!AW18</f>
        <v>5304.8160524609793</v>
      </c>
      <c r="AX114" s="219">
        <f>'T 4'!AX18</f>
        <v>4666.7181872256406</v>
      </c>
      <c r="AY114" s="219">
        <f>'T 4'!AY13</f>
        <v>0</v>
      </c>
      <c r="AZ114" s="219">
        <f>'T 4'!AZ13</f>
        <v>0</v>
      </c>
      <c r="BA114" s="219">
        <f>'T 4'!BA13</f>
        <v>12192.562034185899</v>
      </c>
    </row>
    <row r="115" spans="1:55" ht="39" customHeight="1">
      <c r="A115" s="216" t="s">
        <v>81</v>
      </c>
      <c r="B115" s="533"/>
      <c r="C115" s="222" t="s">
        <v>76</v>
      </c>
      <c r="D115" s="235" t="e">
        <f>D114/B114*100-100</f>
        <v>#DIV/0!</v>
      </c>
      <c r="E115" s="235">
        <f>E114/D114*100-100</f>
        <v>-5.0506840941829836</v>
      </c>
      <c r="F115" s="235">
        <f>F114/E114*100-100</f>
        <v>3.4787558329290249</v>
      </c>
      <c r="G115" s="235">
        <f>G114/F114*100-100</f>
        <v>4.2431811040153775</v>
      </c>
      <c r="H115" s="236"/>
      <c r="I115" s="235">
        <f>I114/G114*100-100</f>
        <v>7.8346143493296552</v>
      </c>
      <c r="J115" s="235">
        <f>J114/I114*100-100</f>
        <v>-5.9705579630936541</v>
      </c>
      <c r="K115" s="235">
        <f>K114/J114*100-100</f>
        <v>5.5992831787900599</v>
      </c>
      <c r="L115" s="235">
        <f>L114/K114*100-100</f>
        <v>7.553949380230776</v>
      </c>
      <c r="M115" s="236"/>
      <c r="N115" s="235">
        <f>N114/L114*100-100</f>
        <v>6.5526854297220751</v>
      </c>
      <c r="O115" s="235">
        <f>O114/N114*100-100</f>
        <v>-0.12453875639397438</v>
      </c>
      <c r="P115" s="235">
        <f>P114/O114*100-100</f>
        <v>-3.7052844139302721</v>
      </c>
      <c r="Q115" s="235">
        <f>Q114/P114*100-100</f>
        <v>7.4705344243437821</v>
      </c>
      <c r="R115" s="236"/>
      <c r="S115" s="235">
        <f>S114/Q114*100-100</f>
        <v>7.9354789355286357</v>
      </c>
      <c r="T115" s="235">
        <f>T114/S114*100-100</f>
        <v>-7.2977656561484281</v>
      </c>
      <c r="U115" s="235">
        <f>U114/T114*100-100</f>
        <v>-3.0187031277554723</v>
      </c>
      <c r="V115" s="235">
        <f>V114/U114*100-100</f>
        <v>9.801033793264736</v>
      </c>
      <c r="W115" s="236"/>
      <c r="X115" s="235">
        <f>X114/V114*100-100</f>
        <v>10.207281726780607</v>
      </c>
      <c r="Y115" s="235">
        <f>Y114/X114*100-100</f>
        <v>-3.4002949822951649</v>
      </c>
      <c r="Z115" s="235">
        <f>Z114/Y114*100-100</f>
        <v>-2.0505518371234217</v>
      </c>
      <c r="AA115" s="235">
        <f>AA114/Z114*100-100</f>
        <v>10.211544298473868</v>
      </c>
      <c r="AB115" s="236"/>
      <c r="AC115" s="235">
        <f>AC114/AA114*100-100</f>
        <v>4.1252727716969702</v>
      </c>
      <c r="AD115" s="235">
        <f>AD114/AC114*100-100</f>
        <v>-2.0957772023522381</v>
      </c>
      <c r="AE115" s="235">
        <f>AE114/AD114*100-100</f>
        <v>-4.4053776319631197</v>
      </c>
      <c r="AF115" s="235">
        <f>AF114/AE114*100-100</f>
        <v>8.6051391213740374</v>
      </c>
      <c r="AG115" s="235"/>
      <c r="AH115" s="235">
        <f>AH114/AF114*100-100</f>
        <v>3.9975199591963957</v>
      </c>
      <c r="AI115" s="235">
        <f>AI114/AH114*100-100</f>
        <v>-3.9230532391228934</v>
      </c>
      <c r="AJ115" s="235">
        <f>AJ114/AI114*100-100</f>
        <v>-8.7376194771395461</v>
      </c>
      <c r="AK115" s="235">
        <f>AK114/AJ114*100-100</f>
        <v>6.9130008130938023</v>
      </c>
      <c r="AL115" s="235"/>
      <c r="AM115" s="235">
        <f>AM114/AK114*100-100</f>
        <v>5.3720522658980059</v>
      </c>
      <c r="AN115" s="235">
        <f>AN114/AM114*100-100</f>
        <v>-4.2337654873094692</v>
      </c>
      <c r="AO115" s="235">
        <f>AO114/AN114*100-100</f>
        <v>-9.9285931614783891</v>
      </c>
      <c r="AP115" s="235">
        <f>AP114/AO114*100-100</f>
        <v>8.7078783500390529</v>
      </c>
      <c r="AQ115" s="235"/>
      <c r="AR115" s="235">
        <f>AR114/AP114*100-100</f>
        <v>4.2792532113209631</v>
      </c>
      <c r="AS115" s="235">
        <f>AS114/AR114*100-100</f>
        <v>-3.7638366721885319</v>
      </c>
      <c r="AT115" s="235">
        <f>AT114/AS114*100-100</f>
        <v>-9.7226056958643738</v>
      </c>
      <c r="AU115" s="235">
        <f>AU114/AT114*100-100</f>
        <v>8.6288364364787782</v>
      </c>
      <c r="AV115" s="235"/>
      <c r="AW115" s="237">
        <f>AW114/AU114*100-100</f>
        <v>2.6700791867970679</v>
      </c>
      <c r="AX115" s="237">
        <f>AX114/AV114*100-100</f>
        <v>-77.419164748987001</v>
      </c>
      <c r="AY115" s="237">
        <f>AY114/AW114*100-100</f>
        <v>-100</v>
      </c>
      <c r="AZ115" s="237">
        <f>AZ114/AX114*100-100</f>
        <v>-100</v>
      </c>
      <c r="BA115" s="237" t="e">
        <f>BA114/AY114*100-100</f>
        <v>#DIV/0!</v>
      </c>
    </row>
    <row r="116" spans="1:55" ht="39" customHeight="1">
      <c r="A116" s="224" t="s">
        <v>79</v>
      </c>
      <c r="B116" s="534"/>
      <c r="C116" s="225" t="s">
        <v>77</v>
      </c>
      <c r="D116" s="238" t="e">
        <f>D114/#REF!*100-100</f>
        <v>#REF!</v>
      </c>
      <c r="E116" s="238" t="e">
        <f>E114/#REF!*100-100</f>
        <v>#REF!</v>
      </c>
      <c r="F116" s="238" t="e">
        <f>F114/#REF!*100-100</f>
        <v>#REF!</v>
      </c>
      <c r="G116" s="238" t="e">
        <f>G114/#REF!*100-100</f>
        <v>#REF!</v>
      </c>
      <c r="H116" s="239"/>
      <c r="I116" s="238">
        <f t="shared" ref="I116:BA116" si="81">I114/D114*100-100</f>
        <v>10.445718252663809</v>
      </c>
      <c r="J116" s="238">
        <f t="shared" si="81"/>
        <v>9.3757144386871829</v>
      </c>
      <c r="K116" s="238">
        <f t="shared" si="81"/>
        <v>11.617084578610331</v>
      </c>
      <c r="L116" s="238">
        <f t="shared" si="81"/>
        <v>15.162048371856258</v>
      </c>
      <c r="M116" s="238">
        <f t="shared" si="81"/>
        <v>11.70081818928206</v>
      </c>
      <c r="N116" s="238">
        <f t="shared" si="81"/>
        <v>13.793011526498944</v>
      </c>
      <c r="O116" s="238">
        <f t="shared" si="81"/>
        <v>20.867775733979883</v>
      </c>
      <c r="P116" s="238">
        <f t="shared" si="81"/>
        <v>10.217870211472885</v>
      </c>
      <c r="Q116" s="238">
        <f t="shared" si="81"/>
        <v>10.132389214869519</v>
      </c>
      <c r="R116" s="238">
        <f t="shared" si="81"/>
        <v>13.591341873495537</v>
      </c>
      <c r="S116" s="238">
        <f t="shared" si="81"/>
        <v>11.561638529151026</v>
      </c>
      <c r="T116" s="238">
        <f t="shared" si="81"/>
        <v>3.5490903364965334</v>
      </c>
      <c r="U116" s="238">
        <f t="shared" si="81"/>
        <v>4.2873953119332668</v>
      </c>
      <c r="V116" s="238">
        <f t="shared" si="81"/>
        <v>6.5488682846201982</v>
      </c>
      <c r="W116" s="238">
        <f t="shared" si="81"/>
        <v>6.5092501469661244</v>
      </c>
      <c r="X116" s="238">
        <f t="shared" si="81"/>
        <v>8.7914859925410695</v>
      </c>
      <c r="Y116" s="238">
        <f t="shared" si="81"/>
        <v>13.365395448143857</v>
      </c>
      <c r="Z116" s="238">
        <f t="shared" si="81"/>
        <v>14.497106999297031</v>
      </c>
      <c r="AA116" s="238">
        <f t="shared" si="81"/>
        <v>14.92517460135403</v>
      </c>
      <c r="AB116" s="238">
        <f t="shared" si="81"/>
        <v>12.836519740030994</v>
      </c>
      <c r="AC116" s="238">
        <f t="shared" si="81"/>
        <v>8.5827993051113936</v>
      </c>
      <c r="AD116" s="238">
        <f t="shared" si="81"/>
        <v>10.049141177102939</v>
      </c>
      <c r="AE116" s="238">
        <f t="shared" si="81"/>
        <v>7.4034238075382746</v>
      </c>
      <c r="AF116" s="238">
        <f t="shared" si="81"/>
        <v>5.8379488190432056</v>
      </c>
      <c r="AG116" s="238">
        <f t="shared" si="81"/>
        <v>7.9350651362144902</v>
      </c>
      <c r="AH116" s="238">
        <f t="shared" si="81"/>
        <v>5.7080946993755504</v>
      </c>
      <c r="AI116" s="238">
        <f t="shared" si="81"/>
        <v>3.7351678651972264</v>
      </c>
      <c r="AJ116" s="238">
        <f t="shared" si="81"/>
        <v>-0.96599443775960481</v>
      </c>
      <c r="AK116" s="238">
        <f t="shared" si="81"/>
        <v>-2.509008295023051</v>
      </c>
      <c r="AL116" s="238">
        <f t="shared" si="81"/>
        <v>1.5034379484596627</v>
      </c>
      <c r="AM116" s="238">
        <f t="shared" si="81"/>
        <v>-1.2204725899077005</v>
      </c>
      <c r="AN116" s="238">
        <f t="shared" si="81"/>
        <v>-1.539924967102678</v>
      </c>
      <c r="AO116" s="238">
        <f t="shared" si="81"/>
        <v>-2.8248285347105337</v>
      </c>
      <c r="AP116" s="238">
        <f t="shared" si="81"/>
        <v>-1.1934316878783164</v>
      </c>
      <c r="AQ116" s="238">
        <f t="shared" si="81"/>
        <v>-1.6677023510605267</v>
      </c>
      <c r="AR116" s="238">
        <f t="shared" si="81"/>
        <v>-2.2181410117986786</v>
      </c>
      <c r="AS116" s="238">
        <f t="shared" si="81"/>
        <v>-1.7383214452419509</v>
      </c>
      <c r="AT116" s="238">
        <f t="shared" si="81"/>
        <v>-1.5136033594152138</v>
      </c>
      <c r="AU116" s="238">
        <f t="shared" si="81"/>
        <v>-1.5852131945834174</v>
      </c>
      <c r="AV116" s="238">
        <f t="shared" si="81"/>
        <v>-1.7762182764477359</v>
      </c>
      <c r="AW116" s="240">
        <f t="shared" si="81"/>
        <v>-3.103890339647009</v>
      </c>
      <c r="AX116" s="240">
        <f>AX114/AS114*100-100</f>
        <v>-11.425382283996512</v>
      </c>
      <c r="AY116" s="240">
        <f t="shared" si="81"/>
        <v>-100</v>
      </c>
      <c r="AZ116" s="240">
        <f t="shared" si="81"/>
        <v>-100</v>
      </c>
      <c r="BA116" s="240">
        <f t="shared" si="81"/>
        <v>-41.003886770933526</v>
      </c>
    </row>
    <row r="117" spans="1:55" ht="39" customHeight="1">
      <c r="A117" s="226" t="s">
        <v>473</v>
      </c>
      <c r="B117" s="529"/>
      <c r="C117" s="227" t="s">
        <v>472</v>
      </c>
      <c r="D117" s="229">
        <f>'T 5'!D18</f>
        <v>4122.2298511411991</v>
      </c>
      <c r="E117" s="229">
        <f>'T 5'!E18</f>
        <v>3711.4654254059606</v>
      </c>
      <c r="F117" s="229">
        <f>'T 5'!F18</f>
        <v>3664.1673225288328</v>
      </c>
      <c r="G117" s="229">
        <f>'T 5'!G18</f>
        <v>3771.3830049749922</v>
      </c>
      <c r="H117" s="229">
        <f>'T 5'!H18</f>
        <v>15269.245604050984</v>
      </c>
      <c r="I117" s="229">
        <f>'T 5'!I18</f>
        <v>4370.0732620722229</v>
      </c>
      <c r="J117" s="229">
        <f>'T 5'!J18</f>
        <v>4007.1207784558515</v>
      </c>
      <c r="K117" s="229">
        <f>'T 5'!K18</f>
        <v>3994.7896247877115</v>
      </c>
      <c r="L117" s="229">
        <f>'T 5'!L18</f>
        <v>4117.4214579896434</v>
      </c>
      <c r="M117" s="229">
        <f>'T 5'!M18</f>
        <v>16489.405123305431</v>
      </c>
      <c r="N117" s="229">
        <f>'T 5'!N18</f>
        <v>4384.0108385863468</v>
      </c>
      <c r="O117" s="229">
        <f>'T 5'!O18</f>
        <v>4361.4934924024001</v>
      </c>
      <c r="P117" s="229">
        <f>'T 5'!P18</f>
        <v>4342.0230444467543</v>
      </c>
      <c r="Q117" s="229">
        <f>'T 5'!Q18</f>
        <v>4482.9509362101426</v>
      </c>
      <c r="R117" s="229">
        <f>'T 5'!R18</f>
        <v>17570.478311645646</v>
      </c>
      <c r="S117" s="229">
        <f>'T 5'!S18</f>
        <v>4594.69496186379</v>
      </c>
      <c r="T117" s="229">
        <f>'T 5'!T18</f>
        <v>4526.7987413950841</v>
      </c>
      <c r="U117" s="229">
        <f>'T 5'!U18</f>
        <v>4566.6682948466305</v>
      </c>
      <c r="V117" s="229">
        <f>'T 5'!V18</f>
        <v>4850.4340702023164</v>
      </c>
      <c r="W117" s="229">
        <f>'T 5'!W18</f>
        <v>18538.596068307823</v>
      </c>
      <c r="X117" s="229">
        <f>'T 5'!X18</f>
        <v>4969.8862119724099</v>
      </c>
      <c r="Y117" s="229">
        <f>'T 5'!Y18</f>
        <v>5109.7377965195901</v>
      </c>
      <c r="Z117" s="229">
        <f>'T 5'!Z18</f>
        <v>5159.1387794837428</v>
      </c>
      <c r="AA117" s="229">
        <f>'T 5'!AA18</f>
        <v>5419.8042813746561</v>
      </c>
      <c r="AB117" s="229">
        <f>'T 5'!AB18</f>
        <v>20658.5670693504</v>
      </c>
      <c r="AC117" s="229">
        <f>'T 5'!AC18</f>
        <v>5239.9184780573378</v>
      </c>
      <c r="AD117" s="229">
        <f>'T 5'!AD18</f>
        <v>5482.206493837266</v>
      </c>
      <c r="AE117" s="229">
        <f>'T 5'!AE18</f>
        <v>5410.8245165814906</v>
      </c>
      <c r="AF117" s="229">
        <f>'T 5'!AF18</f>
        <v>5646.0963223793133</v>
      </c>
      <c r="AG117" s="229">
        <f>'T 5'!AG18</f>
        <v>21779.045810855408</v>
      </c>
      <c r="AH117" s="229">
        <f>'T 5'!AH18</f>
        <v>5484.141430244521</v>
      </c>
      <c r="AI117" s="229">
        <f>'T 5'!AI18</f>
        <v>5613.7907054504212</v>
      </c>
      <c r="AJ117" s="229">
        <f>'T 5'!AJ18</f>
        <v>5328.0936436120246</v>
      </c>
      <c r="AK117" s="229">
        <f>'T 5'!AK18</f>
        <v>5408.7876670455944</v>
      </c>
      <c r="AL117" s="229">
        <f>'T 5'!AL18</f>
        <v>21834.813446352564</v>
      </c>
      <c r="AM117" s="229">
        <f>'T 5'!AM18</f>
        <v>5612.3115913546462</v>
      </c>
      <c r="AN117" s="229">
        <f>'T 5'!AN18</f>
        <v>5388.3391164211653</v>
      </c>
      <c r="AO117" s="229">
        <f>'T 5'!AO18</f>
        <v>4800.2491892725493</v>
      </c>
      <c r="AP117" s="229">
        <f>'T 5'!AP18</f>
        <v>5239.5451852801816</v>
      </c>
      <c r="AQ117" s="229">
        <f>'T 5'!AQ18</f>
        <v>21040.445082328541</v>
      </c>
      <c r="AR117" s="229">
        <f>'T 5'!AR18</f>
        <v>5511.6356045735811</v>
      </c>
      <c r="AS117" s="229">
        <f>'T 5'!AS18</f>
        <v>5270.4007292312781</v>
      </c>
      <c r="AT117" s="229">
        <f>'T 5'!AT18</f>
        <v>4750.0130557306175</v>
      </c>
      <c r="AU117" s="229">
        <f>'T 5'!AU18</f>
        <v>5159.6740869363048</v>
      </c>
      <c r="AV117" s="229">
        <f>'T 5'!AV18</f>
        <v>20691.723476471783</v>
      </c>
      <c r="AW117" s="229">
        <f>'T 5'!AW18</f>
        <v>5330.7847437120863</v>
      </c>
      <c r="AX117" s="229">
        <f>'T 5'!AX18</f>
        <v>4809.0154224350536</v>
      </c>
      <c r="AY117" s="229">
        <f>'T 5'!AY13</f>
        <v>0</v>
      </c>
      <c r="AZ117" s="229">
        <f>'T 5'!AZ13</f>
        <v>0</v>
      </c>
      <c r="BA117" s="229">
        <f>'T 5'!BA13</f>
        <v>11641.740514630956</v>
      </c>
    </row>
    <row r="118" spans="1:55" ht="39" customHeight="1">
      <c r="A118" s="216" t="s">
        <v>81</v>
      </c>
      <c r="B118" s="533"/>
      <c r="C118" s="222" t="s">
        <v>76</v>
      </c>
      <c r="D118" s="235" t="e">
        <f>D117/B117*100-100</f>
        <v>#DIV/0!</v>
      </c>
      <c r="E118" s="235">
        <f>E117/D117*100-100</f>
        <v>-9.9646172234069468</v>
      </c>
      <c r="F118" s="235">
        <f>F117/E117*100-100</f>
        <v>-1.2743781082631074</v>
      </c>
      <c r="G118" s="235">
        <f>G117/F117*100-100</f>
        <v>2.9260585832680874</v>
      </c>
      <c r="H118" s="236"/>
      <c r="I118" s="235">
        <f>I117/G117*100-100</f>
        <v>15.874554674173183</v>
      </c>
      <c r="J118" s="235">
        <f>J117/I117*100-100</f>
        <v>-8.3054095858398682</v>
      </c>
      <c r="K118" s="235">
        <f>K117/J117*100-100</f>
        <v>-0.30773102059808366</v>
      </c>
      <c r="L118" s="235">
        <f>L117/K117*100-100</f>
        <v>3.0697945253737515</v>
      </c>
      <c r="M118" s="236"/>
      <c r="N118" s="235">
        <f>N117/L117*100-100</f>
        <v>6.4746682679131879</v>
      </c>
      <c r="O118" s="235">
        <f>O117/N117*100-100</f>
        <v>-0.51362432742541841</v>
      </c>
      <c r="P118" s="235">
        <f>P117/O117*100-100</f>
        <v>-0.44641698972067445</v>
      </c>
      <c r="Q118" s="235">
        <f>Q117/P117*100-100</f>
        <v>3.2456735102690999</v>
      </c>
      <c r="R118" s="236"/>
      <c r="S118" s="235">
        <f>S117/Q117*100-100</f>
        <v>2.4926444041815756</v>
      </c>
      <c r="T118" s="235">
        <f>T117/S117*100-100</f>
        <v>-1.4777089890024939</v>
      </c>
      <c r="U118" s="235">
        <f>U117/T117*100-100</f>
        <v>0.88074499727504474</v>
      </c>
      <c r="V118" s="235">
        <f>V117/U117*100-100</f>
        <v>6.2138468799213626</v>
      </c>
      <c r="W118" s="236"/>
      <c r="X118" s="235">
        <f>X117/V117*100-100</f>
        <v>2.4627103480062544</v>
      </c>
      <c r="Y118" s="235">
        <f>Y117/X117*100-100</f>
        <v>2.8139796080296264</v>
      </c>
      <c r="Z118" s="235">
        <f>Z117/Y117*100-100</f>
        <v>0.96680074264870086</v>
      </c>
      <c r="AA118" s="235">
        <f>AA117/Z117*100-100</f>
        <v>5.0525002918606674</v>
      </c>
      <c r="AB118" s="236"/>
      <c r="AC118" s="235">
        <f>AC117/AA117*100-100</f>
        <v>-3.3190461127074684</v>
      </c>
      <c r="AD118" s="235">
        <f>AD117/AC117*100-100</f>
        <v>4.6238890317574999</v>
      </c>
      <c r="AE118" s="235">
        <f>AE117/AD117*100-100</f>
        <v>-1.3020665554283397</v>
      </c>
      <c r="AF118" s="235">
        <f>AF117/AE117*100-100</f>
        <v>4.3481692129698786</v>
      </c>
      <c r="AG118" s="235"/>
      <c r="AH118" s="235">
        <f>AH117/AF117*100-100</f>
        <v>-2.8684401201739149</v>
      </c>
      <c r="AI118" s="235">
        <f>AI117/AH117*100-100</f>
        <v>2.3640760701556047</v>
      </c>
      <c r="AJ118" s="235">
        <f>AJ117/AI117*100-100</f>
        <v>-5.0892004499030179</v>
      </c>
      <c r="AK118" s="235">
        <f>AK117/AJ117*100-100</f>
        <v>1.5145008483534355</v>
      </c>
      <c r="AL118" s="235"/>
      <c r="AM118" s="235">
        <f>AM117/AK117*100-100</f>
        <v>3.7628381226549692</v>
      </c>
      <c r="AN118" s="235">
        <f>AN117/AM117*100-100</f>
        <v>-3.9907348565338765</v>
      </c>
      <c r="AO118" s="235">
        <f>AO117/AN117*100-100</f>
        <v>-10.91412241216203</v>
      </c>
      <c r="AP118" s="235">
        <f>AP117/AO117*100-100</f>
        <v>9.1515248206146822</v>
      </c>
      <c r="AQ118" s="235"/>
      <c r="AR118" s="235">
        <f>AR117/AP117*100-100</f>
        <v>5.1930159903535582</v>
      </c>
      <c r="AS118" s="235">
        <f>AS117/AR117*100-100</f>
        <v>-4.3768291782955515</v>
      </c>
      <c r="AT118" s="235">
        <f>AT117/AS117*100-100</f>
        <v>-9.8737781097826058</v>
      </c>
      <c r="AU118" s="235">
        <f>AU117/AT117*100-100</f>
        <v>8.6244190573635251</v>
      </c>
      <c r="AV118" s="235"/>
      <c r="AW118" s="237">
        <f>AW117/AU117*100-100</f>
        <v>3.3163074623068383</v>
      </c>
      <c r="AX118" s="237">
        <f>AX117/AV117*100-100</f>
        <v>-76.758748840311412</v>
      </c>
      <c r="AY118" s="237">
        <f>AY117/AW117*100-100</f>
        <v>-100</v>
      </c>
      <c r="AZ118" s="237">
        <f>AZ117/AX117*100-100</f>
        <v>-100</v>
      </c>
      <c r="BA118" s="237" t="e">
        <f>BA117/AY117*100-100</f>
        <v>#DIV/0!</v>
      </c>
    </row>
    <row r="119" spans="1:55" ht="39" customHeight="1">
      <c r="A119" s="217" t="s">
        <v>79</v>
      </c>
      <c r="B119" s="530"/>
      <c r="C119" s="223" t="s">
        <v>77</v>
      </c>
      <c r="D119" s="242" t="e">
        <f>D117/#REF!*100-100</f>
        <v>#REF!</v>
      </c>
      <c r="E119" s="242" t="e">
        <f>E117/#REF!*100-100</f>
        <v>#REF!</v>
      </c>
      <c r="F119" s="242" t="e">
        <f>F117/#REF!*100-100</f>
        <v>#REF!</v>
      </c>
      <c r="G119" s="242" t="e">
        <f>G117/#REF!*100-100</f>
        <v>#REF!</v>
      </c>
      <c r="H119" s="243"/>
      <c r="I119" s="242">
        <f t="shared" ref="I119:BA119" si="82">I117/D117*100-100</f>
        <v>6.0123627231123606</v>
      </c>
      <c r="J119" s="242">
        <f t="shared" si="82"/>
        <v>7.9660004651007199</v>
      </c>
      <c r="K119" s="242">
        <f t="shared" si="82"/>
        <v>9.0231223947136527</v>
      </c>
      <c r="L119" s="242">
        <f t="shared" si="82"/>
        <v>9.1753728687374689</v>
      </c>
      <c r="M119" s="242">
        <f t="shared" si="82"/>
        <v>7.990961380113859</v>
      </c>
      <c r="N119" s="242">
        <f t="shared" si="82"/>
        <v>0.31893233083957284</v>
      </c>
      <c r="O119" s="242">
        <f t="shared" si="82"/>
        <v>8.8435745648551887</v>
      </c>
      <c r="P119" s="242">
        <f t="shared" si="82"/>
        <v>8.6921578424169184</v>
      </c>
      <c r="Q119" s="242">
        <f t="shared" si="82"/>
        <v>8.877630865579917</v>
      </c>
      <c r="R119" s="242">
        <f t="shared" si="82"/>
        <v>6.5561685230977247</v>
      </c>
      <c r="S119" s="242">
        <f t="shared" si="82"/>
        <v>4.8057391059138013</v>
      </c>
      <c r="T119" s="242">
        <f t="shared" si="82"/>
        <v>3.7901065146753297</v>
      </c>
      <c r="U119" s="242">
        <f t="shared" si="82"/>
        <v>5.1737461570404975</v>
      </c>
      <c r="V119" s="242">
        <f t="shared" si="82"/>
        <v>8.1973490056271174</v>
      </c>
      <c r="W119" s="242">
        <f t="shared" si="82"/>
        <v>5.5099112243319723</v>
      </c>
      <c r="X119" s="242">
        <f t="shared" si="82"/>
        <v>8.1657488303952022</v>
      </c>
      <c r="Y119" s="242">
        <f t="shared" si="82"/>
        <v>12.877512088042465</v>
      </c>
      <c r="Z119" s="242">
        <f t="shared" si="82"/>
        <v>12.973801607305276</v>
      </c>
      <c r="AA119" s="242">
        <f t="shared" si="82"/>
        <v>11.7385413950919</v>
      </c>
      <c r="AB119" s="242">
        <f t="shared" si="82"/>
        <v>11.435445236690384</v>
      </c>
      <c r="AC119" s="242">
        <f t="shared" si="82"/>
        <v>5.4333691872949288</v>
      </c>
      <c r="AD119" s="242">
        <f t="shared" si="82"/>
        <v>7.28938963504892</v>
      </c>
      <c r="AE119" s="242">
        <f t="shared" si="82"/>
        <v>4.8784447919606748</v>
      </c>
      <c r="AF119" s="242">
        <f t="shared" si="82"/>
        <v>4.1752806790886723</v>
      </c>
      <c r="AG119" s="242">
        <f t="shared" si="82"/>
        <v>5.4237970026845659</v>
      </c>
      <c r="AH119" s="242">
        <f t="shared" si="82"/>
        <v>4.6608158735654115</v>
      </c>
      <c r="AI119" s="242">
        <f t="shared" si="82"/>
        <v>2.4002053144308633</v>
      </c>
      <c r="AJ119" s="242">
        <f t="shared" si="82"/>
        <v>-1.5289882847972081</v>
      </c>
      <c r="AK119" s="242">
        <f t="shared" si="82"/>
        <v>-4.2030571528350151</v>
      </c>
      <c r="AL119" s="242">
        <f t="shared" si="82"/>
        <v>0.25606096787471699</v>
      </c>
      <c r="AM119" s="242">
        <f t="shared" si="82"/>
        <v>2.3371053197730873</v>
      </c>
      <c r="AN119" s="242">
        <f t="shared" si="82"/>
        <v>-4.0160312497999939</v>
      </c>
      <c r="AO119" s="242">
        <f t="shared" si="82"/>
        <v>-9.90681638961658</v>
      </c>
      <c r="AP119" s="242">
        <f t="shared" si="82"/>
        <v>-3.129028022241755</v>
      </c>
      <c r="AQ119" s="242">
        <f t="shared" si="82"/>
        <v>-3.6380817540564721</v>
      </c>
      <c r="AR119" s="242">
        <f t="shared" si="82"/>
        <v>-1.7938417199812875</v>
      </c>
      <c r="AS119" s="242">
        <f t="shared" si="82"/>
        <v>-2.188770688735346</v>
      </c>
      <c r="AT119" s="242">
        <f t="shared" si="82"/>
        <v>-1.0465317853539347</v>
      </c>
      <c r="AU119" s="242">
        <f t="shared" si="82"/>
        <v>-1.5243899139998689</v>
      </c>
      <c r="AV119" s="242">
        <f t="shared" si="82"/>
        <v>-1.6573870205323828</v>
      </c>
      <c r="AW119" s="244">
        <f t="shared" si="82"/>
        <v>-3.2812557621085006</v>
      </c>
      <c r="AX119" s="244">
        <f t="shared" si="82"/>
        <v>-8.7542737355290399</v>
      </c>
      <c r="AY119" s="244">
        <f t="shared" si="82"/>
        <v>-100</v>
      </c>
      <c r="AZ119" s="244">
        <f t="shared" si="82"/>
        <v>-100</v>
      </c>
      <c r="BA119" s="244">
        <f t="shared" si="82"/>
        <v>-43.737211992666602</v>
      </c>
    </row>
    <row r="120" spans="1:55" ht="39" customHeight="1">
      <c r="A120" s="376" t="s">
        <v>196</v>
      </c>
      <c r="B120" s="531"/>
      <c r="C120" s="248" t="s">
        <v>201</v>
      </c>
      <c r="D120" s="233">
        <f t="shared" ref="D120:AI120" si="83">D114/D121*100</f>
        <v>2.3391341488817692</v>
      </c>
      <c r="E120" s="233">
        <f t="shared" si="83"/>
        <v>2.0078945431899062</v>
      </c>
      <c r="F120" s="233">
        <f t="shared" si="83"/>
        <v>1.9943961653375784</v>
      </c>
      <c r="G120" s="233">
        <f t="shared" si="83"/>
        <v>2.0759524415527641</v>
      </c>
      <c r="H120" s="233">
        <f t="shared" si="83"/>
        <v>2.0972369702636153</v>
      </c>
      <c r="I120" s="233">
        <f t="shared" si="83"/>
        <v>2.1022431542774123</v>
      </c>
      <c r="J120" s="233">
        <f t="shared" si="83"/>
        <v>2.0181555128911333</v>
      </c>
      <c r="K120" s="233">
        <f t="shared" si="83"/>
        <v>2.100826810975629</v>
      </c>
      <c r="L120" s="233">
        <f t="shared" si="83"/>
        <v>2.1894905891727006</v>
      </c>
      <c r="M120" s="233">
        <f t="shared" si="83"/>
        <v>2.1036672546284363</v>
      </c>
      <c r="N120" s="233">
        <f t="shared" si="83"/>
        <v>2.206630447674947</v>
      </c>
      <c r="O120" s="233">
        <f t="shared" si="83"/>
        <v>2.3274537647661555</v>
      </c>
      <c r="P120" s="233">
        <f t="shared" si="83"/>
        <v>2.1734509449042161</v>
      </c>
      <c r="Q120" s="233">
        <f t="shared" si="83"/>
        <v>2.2812994774372286</v>
      </c>
      <c r="R120" s="233">
        <f t="shared" si="83"/>
        <v>2.2465637675522019</v>
      </c>
      <c r="S120" s="233">
        <f t="shared" si="83"/>
        <v>2.3053882609634879</v>
      </c>
      <c r="T120" s="233">
        <f t="shared" si="83"/>
        <v>2.2222054146529033</v>
      </c>
      <c r="U120" s="233">
        <f t="shared" si="83"/>
        <v>2.161431528048531</v>
      </c>
      <c r="V120" s="233">
        <f t="shared" si="83"/>
        <v>2.5516751898795933</v>
      </c>
      <c r="W120" s="233">
        <f t="shared" si="83"/>
        <v>2.3058119849442749</v>
      </c>
      <c r="X120" s="233">
        <f t="shared" si="83"/>
        <v>3.2425011591096329</v>
      </c>
      <c r="Y120" s="233">
        <f t="shared" si="83"/>
        <v>3.204661055758725</v>
      </c>
      <c r="Z120" s="233">
        <f t="shared" si="83"/>
        <v>3.2013402049711397</v>
      </c>
      <c r="AA120" s="233">
        <f t="shared" si="83"/>
        <v>3.6360006225014936</v>
      </c>
      <c r="AB120" s="233">
        <f t="shared" si="83"/>
        <v>3.3173914588013589</v>
      </c>
      <c r="AC120" s="233">
        <f t="shared" si="83"/>
        <v>4.0965529500590439</v>
      </c>
      <c r="AD120" s="233">
        <f t="shared" si="83"/>
        <v>3.9085528057135619</v>
      </c>
      <c r="AE120" s="233">
        <f t="shared" si="83"/>
        <v>3.5572044696044984</v>
      </c>
      <c r="AF120" s="233">
        <f t="shared" si="83"/>
        <v>3.7324280527220424</v>
      </c>
      <c r="AG120" s="233">
        <f t="shared" si="83"/>
        <v>3.8167955457605331</v>
      </c>
      <c r="AH120" s="233">
        <f t="shared" si="83"/>
        <v>3.8826284834753122</v>
      </c>
      <c r="AI120" s="233">
        <f t="shared" si="83"/>
        <v>3.8629601329005241</v>
      </c>
      <c r="AJ120" s="233">
        <f t="shared" ref="AJ120:BA120" si="84">AJ114/AJ121*100</f>
        <v>3.4372905537422622</v>
      </c>
      <c r="AK120" s="233">
        <f t="shared" si="84"/>
        <v>3.4313322693020099</v>
      </c>
      <c r="AL120" s="233">
        <f t="shared" si="84"/>
        <v>3.6489186206027764</v>
      </c>
      <c r="AM120" s="233">
        <f t="shared" si="84"/>
        <v>3.4960209236816504</v>
      </c>
      <c r="AN120" s="233">
        <f t="shared" si="84"/>
        <v>3.2903377961828717</v>
      </c>
      <c r="AO120" s="233">
        <f t="shared" si="84"/>
        <v>2.8092248789669738</v>
      </c>
      <c r="AP120" s="233">
        <f t="shared" si="84"/>
        <v>3.0468486831919179</v>
      </c>
      <c r="AQ120" s="233">
        <f t="shared" si="84"/>
        <v>3.1528859802010674</v>
      </c>
      <c r="AR120" s="233">
        <f t="shared" si="84"/>
        <v>3.364802278525731</v>
      </c>
      <c r="AS120" s="233">
        <f t="shared" si="84"/>
        <v>3.3316756505864209</v>
      </c>
      <c r="AT120" s="233">
        <f t="shared" si="84"/>
        <v>2.981069596662036</v>
      </c>
      <c r="AU120" s="233">
        <f t="shared" si="84"/>
        <v>3.236393527849688</v>
      </c>
      <c r="AV120" s="233">
        <f t="shared" si="84"/>
        <v>3.2289295041850621</v>
      </c>
      <c r="AW120" s="234">
        <f t="shared" si="84"/>
        <v>3.4862464716647912</v>
      </c>
      <c r="AX120" s="234">
        <f t="shared" si="84"/>
        <v>4.0026284353653878</v>
      </c>
      <c r="AY120" s="234" t="e">
        <f t="shared" si="84"/>
        <v>#DIV/0!</v>
      </c>
      <c r="AZ120" s="234" t="e">
        <f t="shared" si="84"/>
        <v>#DIV/0!</v>
      </c>
      <c r="BA120" s="234">
        <f t="shared" si="84"/>
        <v>4.536675177941734</v>
      </c>
    </row>
    <row r="121" spans="1:55" ht="39" customHeight="1">
      <c r="A121" s="249" t="s">
        <v>197</v>
      </c>
      <c r="B121" s="530"/>
      <c r="C121" s="515" t="s">
        <v>198</v>
      </c>
      <c r="D121" s="247">
        <f>'T 4'!D26</f>
        <v>138401.27104889471</v>
      </c>
      <c r="E121" s="247">
        <f>'T 4'!E26</f>
        <v>153089.76220061528</v>
      </c>
      <c r="F121" s="247">
        <f>'T 4'!F26</f>
        <v>159487.56072784608</v>
      </c>
      <c r="G121" s="247">
        <f>'T 4'!G26</f>
        <v>159723.38377773904</v>
      </c>
      <c r="H121" s="247">
        <f>'T 4'!H26</f>
        <v>610701.97775509523</v>
      </c>
      <c r="I121" s="247">
        <f>'T 4'!I26</f>
        <v>170083.09291084963</v>
      </c>
      <c r="J121" s="247">
        <f>'T 4'!J26</f>
        <v>166591.68547393812</v>
      </c>
      <c r="K121" s="247">
        <f>'T 4'!K26</f>
        <v>168996.87331157684</v>
      </c>
      <c r="L121" s="247">
        <f>'T 4'!L26</f>
        <v>174402.29690178193</v>
      </c>
      <c r="M121" s="247">
        <f>'T 4'!M26</f>
        <v>680073.94859814667</v>
      </c>
      <c r="N121" s="247">
        <f>'T 4'!N26</f>
        <v>184386.90579026676</v>
      </c>
      <c r="O121" s="247">
        <f>'T 4'!O26</f>
        <v>174597.25778433293</v>
      </c>
      <c r="P121" s="247">
        <f>'T 4'!P26</f>
        <v>180040.86592597596</v>
      </c>
      <c r="Q121" s="247">
        <f>'T 4'!Q26</f>
        <v>184343.59094406437</v>
      </c>
      <c r="R121" s="247">
        <f>'T 4'!R26</f>
        <v>723368.62044464005</v>
      </c>
      <c r="S121" s="247">
        <f>'T 4'!S26</f>
        <v>196893.09675546945</v>
      </c>
      <c r="T121" s="247">
        <f>'T 4'!T26</f>
        <v>189356.65249320504</v>
      </c>
      <c r="U121" s="247">
        <f>'T 4'!U26</f>
        <v>188804.03614276333</v>
      </c>
      <c r="V121" s="247">
        <f>'T 4'!V26</f>
        <v>175603.7533837934</v>
      </c>
      <c r="W121" s="247">
        <f>'T 4'!W26</f>
        <v>750657.53877523099</v>
      </c>
      <c r="X121" s="247">
        <f>'T 4'!X26</f>
        <v>152296.29422428473</v>
      </c>
      <c r="Y121" s="247">
        <f>'T 4'!Y26</f>
        <v>148854.91308048408</v>
      </c>
      <c r="Z121" s="247">
        <f>'T 4'!Z26</f>
        <v>145953.81150872746</v>
      </c>
      <c r="AA121" s="247">
        <f>'T 4'!AA26</f>
        <v>141628.41948950518</v>
      </c>
      <c r="AB121" s="247">
        <f>'T 4'!AB26</f>
        <v>588733.43830300157</v>
      </c>
      <c r="AC121" s="247">
        <f>'T 4'!AC26</f>
        <v>130891.64836056286</v>
      </c>
      <c r="AD121" s="247">
        <f>'T 4'!AD26</f>
        <v>134312.35068980689</v>
      </c>
      <c r="AE121" s="247">
        <f>'T 4'!AE26</f>
        <v>141077.11388658331</v>
      </c>
      <c r="AF121" s="247">
        <f>'T 4'!AF26</f>
        <v>146024.02902293956</v>
      </c>
      <c r="AG121" s="247">
        <f>'T 4'!AG26</f>
        <v>552305.1419598927</v>
      </c>
      <c r="AH121" s="247">
        <f>'T 4'!AH26</f>
        <v>145986.57460502803</v>
      </c>
      <c r="AI121" s="247">
        <f>'T 4'!AI26</f>
        <v>140973.57775178686</v>
      </c>
      <c r="AJ121" s="247">
        <f>'T 4'!AJ26</f>
        <v>144588.41476045357</v>
      </c>
      <c r="AK121" s="247">
        <f>'T 4'!AK26</f>
        <v>154852.23774644724</v>
      </c>
      <c r="AL121" s="247">
        <f>'T 4'!AL26</f>
        <v>586400.80486371566</v>
      </c>
      <c r="AM121" s="247">
        <f>'T 4'!AM26</f>
        <v>160151.74519108131</v>
      </c>
      <c r="AN121" s="247">
        <f>'T 4'!AN26</f>
        <v>162958.72724563457</v>
      </c>
      <c r="AO121" s="247">
        <f>'T 4'!AO26</f>
        <v>171916.89171677417</v>
      </c>
      <c r="AP121" s="247">
        <f>'T 4'!AP26</f>
        <v>172311.86772659028</v>
      </c>
      <c r="AQ121" s="247">
        <f>'T 4'!AQ26</f>
        <v>667339.2318800803</v>
      </c>
      <c r="AR121" s="247">
        <f>'T 4'!AR26</f>
        <v>162706.3261603885</v>
      </c>
      <c r="AS121" s="247">
        <f>'T 4'!AS26</f>
        <v>158139.21337057746</v>
      </c>
      <c r="AT121" s="247">
        <f>'T 4'!AT26</f>
        <v>159554.54842693618</v>
      </c>
      <c r="AU121" s="247">
        <f>'T 4'!AU26</f>
        <v>159648.59766821144</v>
      </c>
      <c r="AV121" s="247">
        <f>'T 4'!AV26</f>
        <v>640048.68562611355</v>
      </c>
      <c r="AW121" s="247">
        <f>'T 4'!AW26</f>
        <v>152164.11391383252</v>
      </c>
      <c r="AX121" s="247">
        <f>'T 4'!AX26</f>
        <v>116591.34147933044</v>
      </c>
      <c r="AY121" s="247">
        <f>'T 4'!AY26</f>
        <v>0</v>
      </c>
      <c r="AZ121" s="247">
        <f>'T 4'!AZ26</f>
        <v>0</v>
      </c>
      <c r="BA121" s="247">
        <f>'T 4'!BA26</f>
        <v>268755.45539316308</v>
      </c>
    </row>
    <row r="122" spans="1:55" s="537" customFormat="1">
      <c r="B122" s="538"/>
    </row>
    <row r="123" spans="1:55" s="71" customFormat="1" ht="68.25" customHeight="1" thickBot="1">
      <c r="A123" s="374" t="s">
        <v>180</v>
      </c>
      <c r="B123" s="358">
        <v>13</v>
      </c>
      <c r="C123" s="375" t="s">
        <v>179</v>
      </c>
      <c r="D123" s="372" t="s">
        <v>132</v>
      </c>
      <c r="E123" s="372" t="s">
        <v>133</v>
      </c>
      <c r="F123" s="372" t="s">
        <v>134</v>
      </c>
      <c r="G123" s="372" t="s">
        <v>135</v>
      </c>
      <c r="H123" s="372">
        <v>2011</v>
      </c>
      <c r="I123" s="372" t="s">
        <v>136</v>
      </c>
      <c r="J123" s="372" t="s">
        <v>137</v>
      </c>
      <c r="K123" s="372" t="s">
        <v>138</v>
      </c>
      <c r="L123" s="372" t="s">
        <v>139</v>
      </c>
      <c r="M123" s="372">
        <v>2012</v>
      </c>
      <c r="N123" s="372" t="s">
        <v>140</v>
      </c>
      <c r="O123" s="372" t="s">
        <v>141</v>
      </c>
      <c r="P123" s="372" t="s">
        <v>142</v>
      </c>
      <c r="Q123" s="372" t="s">
        <v>143</v>
      </c>
      <c r="R123" s="372">
        <v>2013</v>
      </c>
      <c r="S123" s="372" t="s">
        <v>144</v>
      </c>
      <c r="T123" s="372" t="s">
        <v>145</v>
      </c>
      <c r="U123" s="372" t="s">
        <v>146</v>
      </c>
      <c r="V123" s="372" t="s">
        <v>147</v>
      </c>
      <c r="W123" s="372">
        <v>2014</v>
      </c>
      <c r="X123" s="372" t="s">
        <v>148</v>
      </c>
      <c r="Y123" s="372" t="s">
        <v>149</v>
      </c>
      <c r="Z123" s="372" t="s">
        <v>150</v>
      </c>
      <c r="AA123" s="372" t="s">
        <v>151</v>
      </c>
      <c r="AB123" s="372">
        <v>2015</v>
      </c>
      <c r="AC123" s="372" t="s">
        <v>152</v>
      </c>
      <c r="AD123" s="372" t="s">
        <v>153</v>
      </c>
      <c r="AE123" s="372" t="s">
        <v>68</v>
      </c>
      <c r="AF123" s="372" t="s">
        <v>69</v>
      </c>
      <c r="AG123" s="372">
        <v>2016</v>
      </c>
      <c r="AH123" s="372" t="s">
        <v>70</v>
      </c>
      <c r="AI123" s="372" t="s">
        <v>71</v>
      </c>
      <c r="AJ123" s="372" t="s">
        <v>72</v>
      </c>
      <c r="AK123" s="372" t="s">
        <v>73</v>
      </c>
      <c r="AL123" s="372">
        <v>2017</v>
      </c>
      <c r="AM123" s="372" t="s">
        <v>83</v>
      </c>
      <c r="AN123" s="372" t="s">
        <v>84</v>
      </c>
      <c r="AO123" s="372" t="s">
        <v>82</v>
      </c>
      <c r="AP123" s="372" t="s">
        <v>154</v>
      </c>
      <c r="AQ123" s="372">
        <v>2018</v>
      </c>
      <c r="AR123" s="372" t="s">
        <v>85</v>
      </c>
      <c r="AS123" s="372" t="s">
        <v>155</v>
      </c>
      <c r="AT123" s="372" t="s">
        <v>156</v>
      </c>
      <c r="AU123" s="372" t="s">
        <v>157</v>
      </c>
      <c r="AV123" s="372">
        <v>2019</v>
      </c>
      <c r="AW123" s="373" t="s">
        <v>443</v>
      </c>
      <c r="AX123" s="373" t="s">
        <v>444</v>
      </c>
      <c r="AY123" s="373" t="s">
        <v>445</v>
      </c>
      <c r="AZ123" s="373" t="s">
        <v>446</v>
      </c>
      <c r="BA123" s="231">
        <v>2020</v>
      </c>
    </row>
    <row r="124" spans="1:55" s="1" customFormat="1" ht="39" customHeight="1">
      <c r="A124" s="218" t="s">
        <v>75</v>
      </c>
      <c r="B124" s="528"/>
      <c r="C124" s="221" t="s">
        <v>74</v>
      </c>
      <c r="D124" s="219">
        <f>'T 4'!D19</f>
        <v>5953.8362415881065</v>
      </c>
      <c r="E124" s="219">
        <f>'T 4'!E19</f>
        <v>6195.4903455261565</v>
      </c>
      <c r="F124" s="219">
        <f>'T 4'!F19</f>
        <v>6737.450640733111</v>
      </c>
      <c r="G124" s="219">
        <f>'T 4'!G19</f>
        <v>7693.1889599749647</v>
      </c>
      <c r="H124" s="219">
        <f>'T 4'!H19</f>
        <v>26579.966187822341</v>
      </c>
      <c r="I124" s="219">
        <f>'T 4'!I19</f>
        <v>7589.0106239508696</v>
      </c>
      <c r="J124" s="219">
        <f>'T 4'!J19</f>
        <v>7715.2914723246486</v>
      </c>
      <c r="K124" s="219">
        <f>'T 4'!K19</f>
        <v>7899.9462694247732</v>
      </c>
      <c r="L124" s="219">
        <f>'T 4'!L19</f>
        <v>8948.1818314516058</v>
      </c>
      <c r="M124" s="219">
        <f>'T 4'!M19</f>
        <v>32152.430197151898</v>
      </c>
      <c r="N124" s="219">
        <f>'T 4'!N19</f>
        <v>8969.6124937966651</v>
      </c>
      <c r="O124" s="219">
        <f>'T 4'!O19</f>
        <v>9156.3815206745385</v>
      </c>
      <c r="P124" s="219">
        <f>'T 4'!P19</f>
        <v>9442.5720727116677</v>
      </c>
      <c r="Q124" s="219">
        <f>'T 4'!Q19</f>
        <v>9673.9363784916313</v>
      </c>
      <c r="R124" s="219">
        <f>'T 4'!R19</f>
        <v>37242.502465674501</v>
      </c>
      <c r="S124" s="219">
        <f>'T 4'!S19</f>
        <v>9990.1660206075376</v>
      </c>
      <c r="T124" s="219">
        <f>'T 4'!T19</f>
        <v>10175.719838014007</v>
      </c>
      <c r="U124" s="219">
        <f>'T 4'!U19</f>
        <v>10294.082488430666</v>
      </c>
      <c r="V124" s="219">
        <f>'T 4'!V19</f>
        <v>10357.028199078937</v>
      </c>
      <c r="W124" s="219">
        <f>'T 4'!W19</f>
        <v>40816.996546131144</v>
      </c>
      <c r="X124" s="219">
        <f>'T 4'!X19</f>
        <v>10751.932193129969</v>
      </c>
      <c r="Y124" s="219">
        <f>'T 4'!Y19</f>
        <v>10994.404501344063</v>
      </c>
      <c r="Z124" s="219">
        <f>'T 4'!Z19</f>
        <v>11212.845700110711</v>
      </c>
      <c r="AA124" s="219">
        <f>'T 4'!AA19</f>
        <v>11334.590871156475</v>
      </c>
      <c r="AB124" s="219">
        <f>'T 4'!AB19</f>
        <v>44293.77326574122</v>
      </c>
      <c r="AC124" s="219">
        <f>'T 4'!AC19</f>
        <v>10671.356339098313</v>
      </c>
      <c r="AD124" s="219">
        <f>'T 4'!AD19</f>
        <v>10992.547375527198</v>
      </c>
      <c r="AE124" s="219">
        <f>'T 4'!AE19</f>
        <v>11089.042096763556</v>
      </c>
      <c r="AF124" s="219">
        <f>'T 4'!AF19</f>
        <v>11104.374304882087</v>
      </c>
      <c r="AG124" s="219">
        <f>'T 4'!AG19</f>
        <v>43857.320116271148</v>
      </c>
      <c r="AH124" s="219">
        <f>'T 4'!AH19</f>
        <v>9634.8317183430718</v>
      </c>
      <c r="AI124" s="219">
        <f>'T 4'!AI19</f>
        <v>9993.3256791882413</v>
      </c>
      <c r="AJ124" s="219">
        <f>'T 4'!AJ19</f>
        <v>9954.1034051972365</v>
      </c>
      <c r="AK124" s="219">
        <f>'T 4'!AK19</f>
        <v>9883.9554354110769</v>
      </c>
      <c r="AL124" s="219">
        <f>'T 4'!AL19</f>
        <v>39466.216238139634</v>
      </c>
      <c r="AM124" s="219">
        <f>'T 4'!AM19</f>
        <v>11700.195456191164</v>
      </c>
      <c r="AN124" s="219">
        <f>'T 4'!AN19</f>
        <v>12012.447505546328</v>
      </c>
      <c r="AO124" s="219">
        <f>'T 4'!AO19</f>
        <v>12332.135195420473</v>
      </c>
      <c r="AP124" s="219">
        <f>'T 4'!AP19</f>
        <v>12270.053482732181</v>
      </c>
      <c r="AQ124" s="219">
        <f>'T 4'!AQ19</f>
        <v>48314.831639890152</v>
      </c>
      <c r="AR124" s="219">
        <f>'T 4'!AR19</f>
        <v>12747.614281331158</v>
      </c>
      <c r="AS124" s="219">
        <f>'T 4'!AS19</f>
        <v>13341.818106826211</v>
      </c>
      <c r="AT124" s="219">
        <f>'T 4'!AT19</f>
        <v>13287.670303128436</v>
      </c>
      <c r="AU124" s="219">
        <f>'T 4'!AU19</f>
        <v>13044.100404687286</v>
      </c>
      <c r="AV124" s="219">
        <f>'T 4'!AV19</f>
        <v>52421.203095973091</v>
      </c>
      <c r="AW124" s="219">
        <f>'T 4'!AW19</f>
        <v>13933.967110171059</v>
      </c>
      <c r="AX124" s="219">
        <f>'T 4'!AX19</f>
        <v>14171.84780252022</v>
      </c>
      <c r="AY124" s="219">
        <f>'T 4'!AY13</f>
        <v>0</v>
      </c>
      <c r="AZ124" s="219">
        <f>'T 4'!AZ13</f>
        <v>0</v>
      </c>
      <c r="BA124" s="219">
        <f>'T 4'!BA13</f>
        <v>12192.562034185899</v>
      </c>
    </row>
    <row r="125" spans="1:55" ht="39" customHeight="1">
      <c r="A125" s="216" t="s">
        <v>81</v>
      </c>
      <c r="B125" s="533"/>
      <c r="C125" s="222" t="s">
        <v>76</v>
      </c>
      <c r="D125" s="235" t="e">
        <f>D124/B124*100-100</f>
        <v>#DIV/0!</v>
      </c>
      <c r="E125" s="235">
        <f>E124/D124*100-100</f>
        <v>4.0587966167103104</v>
      </c>
      <c r="F125" s="235">
        <f>F124/E124*100-100</f>
        <v>8.7476578120779607</v>
      </c>
      <c r="G125" s="235">
        <f>G124/F124*100-100</f>
        <v>14.185459311028922</v>
      </c>
      <c r="H125" s="236"/>
      <c r="I125" s="235">
        <f>I124/G124*100-100</f>
        <v>-1.3541632288781642</v>
      </c>
      <c r="J125" s="235">
        <f>J124/I124*100-100</f>
        <v>1.6639961996526438</v>
      </c>
      <c r="K125" s="235">
        <f>K124/J124*100-100</f>
        <v>2.3933612587741635</v>
      </c>
      <c r="L125" s="235">
        <f>L124/K124*100-100</f>
        <v>13.2688948288652</v>
      </c>
      <c r="M125" s="236"/>
      <c r="N125" s="235">
        <f>N124/L124*100-100</f>
        <v>0.23949739454035068</v>
      </c>
      <c r="O125" s="235">
        <f>O124/N124*100-100</f>
        <v>2.0822418695015159</v>
      </c>
      <c r="P125" s="235">
        <f>P124/O124*100-100</f>
        <v>3.1255857064379455</v>
      </c>
      <c r="Q125" s="235">
        <f>Q124/P124*100-100</f>
        <v>2.4502254682131479</v>
      </c>
      <c r="R125" s="236"/>
      <c r="S125" s="235">
        <f>S124/Q124*100-100</f>
        <v>3.2688827974824051</v>
      </c>
      <c r="T125" s="235">
        <f>T124/S124*100-100</f>
        <v>1.8573647026857429</v>
      </c>
      <c r="U125" s="235">
        <f>U124/T124*100-100</f>
        <v>1.1631870010265573</v>
      </c>
      <c r="V125" s="235">
        <f>V124/U124*100-100</f>
        <v>0.61147470616265309</v>
      </c>
      <c r="W125" s="236"/>
      <c r="X125" s="235">
        <f>X124/V124*100-100</f>
        <v>3.8129083600076683</v>
      </c>
      <c r="Y125" s="235">
        <f>Y124/X124*100-100</f>
        <v>2.2551510171262379</v>
      </c>
      <c r="Z125" s="235">
        <f>Z124/Y124*100-100</f>
        <v>1.9868397487098406</v>
      </c>
      <c r="AA125" s="235">
        <f>AA124/Z124*100-100</f>
        <v>1.0857651509871573</v>
      </c>
      <c r="AB125" s="236"/>
      <c r="AC125" s="235">
        <f>AC124/AA124*100-100</f>
        <v>-5.8514201315013423</v>
      </c>
      <c r="AD125" s="235">
        <f>AD124/AC124*100-100</f>
        <v>3.0098426687532367</v>
      </c>
      <c r="AE125" s="235">
        <f>AE124/AD124*100-100</f>
        <v>0.87781947113718672</v>
      </c>
      <c r="AF125" s="235">
        <f>AF124/AE124*100-100</f>
        <v>0.13826449556906084</v>
      </c>
      <c r="AG125" s="235"/>
      <c r="AH125" s="235">
        <f>AH124/AF124*100-100</f>
        <v>-13.233907162990036</v>
      </c>
      <c r="AI125" s="235">
        <f>AI124/AH124*100-100</f>
        <v>3.720811855620255</v>
      </c>
      <c r="AJ125" s="235">
        <f>AJ124/AI124*100-100</f>
        <v>-0.39248469678805975</v>
      </c>
      <c r="AK125" s="235">
        <f>AK124/AJ124*100-100</f>
        <v>-0.70471409559131359</v>
      </c>
      <c r="AL125" s="235"/>
      <c r="AM125" s="235">
        <f>AM124/AK124*100-100</f>
        <v>18.375639516474095</v>
      </c>
      <c r="AN125" s="235">
        <f>AN124/AM124*100-100</f>
        <v>2.6687763509962252</v>
      </c>
      <c r="AO125" s="235">
        <f>AO124/AN124*100-100</f>
        <v>2.6613035330771595</v>
      </c>
      <c r="AP125" s="235">
        <f>AP124/AO124*100-100</f>
        <v>-0.50341414284321218</v>
      </c>
      <c r="AQ125" s="235"/>
      <c r="AR125" s="235">
        <f>AR124/AP124*100-100</f>
        <v>3.8920840831790713</v>
      </c>
      <c r="AS125" s="235">
        <f>AS124/AR124*100-100</f>
        <v>4.6612943597239394</v>
      </c>
      <c r="AT125" s="235">
        <f>AT124/AS124*100-100</f>
        <v>-0.40585026166763782</v>
      </c>
      <c r="AU125" s="235">
        <f>AU124/AT124*100-100</f>
        <v>-1.8330519412707389</v>
      </c>
      <c r="AV125" s="235"/>
      <c r="AW125" s="237">
        <f>AW124/AU124*100-100</f>
        <v>6.8219860157163907</v>
      </c>
      <c r="AX125" s="237">
        <f>AX124/AV124*100-100</f>
        <v>-72.965428174980445</v>
      </c>
      <c r="AY125" s="237">
        <f>AY124/AW124*100-100</f>
        <v>-100</v>
      </c>
      <c r="AZ125" s="237">
        <f>AZ124/AX124*100-100</f>
        <v>-100</v>
      </c>
      <c r="BA125" s="237" t="e">
        <f>BA124/AY124*100-100</f>
        <v>#DIV/0!</v>
      </c>
    </row>
    <row r="126" spans="1:55" ht="39" customHeight="1">
      <c r="A126" s="224" t="s">
        <v>79</v>
      </c>
      <c r="B126" s="534"/>
      <c r="C126" s="225" t="s">
        <v>77</v>
      </c>
      <c r="D126" s="238" t="e">
        <f>D124/#REF!*100-100</f>
        <v>#REF!</v>
      </c>
      <c r="E126" s="238" t="e">
        <f>E124/#REF!*100-100</f>
        <v>#REF!</v>
      </c>
      <c r="F126" s="238" t="e">
        <f>F124/#REF!*100-100</f>
        <v>#REF!</v>
      </c>
      <c r="G126" s="238" t="e">
        <f>G124/#REF!*100-100</f>
        <v>#REF!</v>
      </c>
      <c r="H126" s="239"/>
      <c r="I126" s="238">
        <f t="shared" ref="I126:BA126" si="85">I124/D124*100-100</f>
        <v>27.464214936596946</v>
      </c>
      <c r="J126" s="238">
        <f t="shared" si="85"/>
        <v>24.530764185533101</v>
      </c>
      <c r="K126" s="238">
        <f t="shared" si="85"/>
        <v>17.254235922167283</v>
      </c>
      <c r="L126" s="238">
        <f t="shared" si="85"/>
        <v>16.313038429264395</v>
      </c>
      <c r="M126" s="238">
        <f t="shared" si="85"/>
        <v>20.964902550864011</v>
      </c>
      <c r="N126" s="238">
        <f t="shared" si="85"/>
        <v>18.192119345420664</v>
      </c>
      <c r="O126" s="238">
        <f t="shared" si="85"/>
        <v>18.678361712181484</v>
      </c>
      <c r="P126" s="238">
        <f t="shared" si="85"/>
        <v>19.527041712389021</v>
      </c>
      <c r="Q126" s="238">
        <f t="shared" si="85"/>
        <v>8.1106370066050886</v>
      </c>
      <c r="R126" s="238">
        <f t="shared" si="85"/>
        <v>15.831065450764868</v>
      </c>
      <c r="S126" s="238">
        <f t="shared" si="85"/>
        <v>11.377899853719214</v>
      </c>
      <c r="T126" s="238">
        <f t="shared" si="85"/>
        <v>11.132545264063822</v>
      </c>
      <c r="U126" s="238">
        <f t="shared" si="85"/>
        <v>9.0177804221351892</v>
      </c>
      <c r="V126" s="238">
        <f t="shared" si="85"/>
        <v>7.0611568431031344</v>
      </c>
      <c r="W126" s="238">
        <f t="shared" si="85"/>
        <v>9.5978890885519093</v>
      </c>
      <c r="X126" s="238">
        <f t="shared" si="85"/>
        <v>7.6251602921420414</v>
      </c>
      <c r="Y126" s="238">
        <f t="shared" si="85"/>
        <v>8.0454717343106239</v>
      </c>
      <c r="Z126" s="238">
        <f t="shared" si="85"/>
        <v>8.9251588251077862</v>
      </c>
      <c r="AA126" s="238">
        <f t="shared" si="85"/>
        <v>9.4386406340428266</v>
      </c>
      <c r="AB126" s="238">
        <f t="shared" si="85"/>
        <v>8.5179631374411571</v>
      </c>
      <c r="AC126" s="238">
        <f t="shared" si="85"/>
        <v>-0.74940813041159515</v>
      </c>
      <c r="AD126" s="238">
        <f t="shared" si="85"/>
        <v>-1.689155439603951E-2</v>
      </c>
      <c r="AE126" s="238">
        <f t="shared" si="85"/>
        <v>-1.1041229555663392</v>
      </c>
      <c r="AF126" s="238">
        <f t="shared" si="85"/>
        <v>-2.0310972746288343</v>
      </c>
      <c r="AG126" s="238">
        <f t="shared" si="85"/>
        <v>-0.98536005693523521</v>
      </c>
      <c r="AH126" s="238">
        <f t="shared" si="85"/>
        <v>-9.7131478681633467</v>
      </c>
      <c r="AI126" s="238">
        <f t="shared" si="85"/>
        <v>-9.0899921756401341</v>
      </c>
      <c r="AJ126" s="238">
        <f t="shared" si="85"/>
        <v>-10.234776653048897</v>
      </c>
      <c r="AK126" s="238">
        <f t="shared" si="85"/>
        <v>-10.990433463094334</v>
      </c>
      <c r="AL126" s="238">
        <f t="shared" si="85"/>
        <v>-10.012248506042226</v>
      </c>
      <c r="AM126" s="238">
        <f t="shared" si="85"/>
        <v>21.436427726246563</v>
      </c>
      <c r="AN126" s="238">
        <f t="shared" si="85"/>
        <v>20.204703530908034</v>
      </c>
      <c r="AO126" s="238">
        <f t="shared" si="85"/>
        <v>23.889964705225168</v>
      </c>
      <c r="AP126" s="238">
        <f t="shared" si="85"/>
        <v>24.141125108400146</v>
      </c>
      <c r="AQ126" s="238">
        <f t="shared" si="85"/>
        <v>22.420734099154231</v>
      </c>
      <c r="AR126" s="238">
        <f t="shared" si="85"/>
        <v>8.9521480992503513</v>
      </c>
      <c r="AS126" s="238">
        <f t="shared" si="85"/>
        <v>11.066609037551189</v>
      </c>
      <c r="AT126" s="238">
        <f t="shared" si="85"/>
        <v>7.7483346765676089</v>
      </c>
      <c r="AU126" s="238">
        <f t="shared" si="85"/>
        <v>6.308423374392234</v>
      </c>
      <c r="AV126" s="238">
        <f t="shared" si="85"/>
        <v>8.4991943813224253</v>
      </c>
      <c r="AW126" s="240">
        <f t="shared" si="85"/>
        <v>9.3064694511294732</v>
      </c>
      <c r="AX126" s="240">
        <f t="shared" si="85"/>
        <v>6.2212637666626165</v>
      </c>
      <c r="AY126" s="240">
        <f t="shared" si="85"/>
        <v>-100</v>
      </c>
      <c r="AZ126" s="240">
        <f t="shared" si="85"/>
        <v>-100</v>
      </c>
      <c r="BA126" s="240">
        <f t="shared" si="85"/>
        <v>-76.741163281079849</v>
      </c>
    </row>
    <row r="127" spans="1:55" ht="39" customHeight="1">
      <c r="A127" s="226" t="s">
        <v>473</v>
      </c>
      <c r="B127" s="529"/>
      <c r="C127" s="227" t="s">
        <v>472</v>
      </c>
      <c r="D127" s="229">
        <f>'T 5'!D19</f>
        <v>7694.8430978596944</v>
      </c>
      <c r="E127" s="229">
        <f>'T 5'!E19</f>
        <v>8003.2345255824976</v>
      </c>
      <c r="F127" s="229">
        <f>'T 5'!F19</f>
        <v>8599.6344295910258</v>
      </c>
      <c r="G127" s="229">
        <f>'T 5'!G19</f>
        <v>8448.6128898144416</v>
      </c>
      <c r="H127" s="229">
        <f>'T 5'!H19</f>
        <v>32746.324942847659</v>
      </c>
      <c r="I127" s="229">
        <f>'T 5'!I19</f>
        <v>8551.906278340175</v>
      </c>
      <c r="J127" s="229">
        <f>'T 5'!J19</f>
        <v>8774.5841668420544</v>
      </c>
      <c r="K127" s="229">
        <f>'T 5'!K19</f>
        <v>8886.1833817521256</v>
      </c>
      <c r="L127" s="229">
        <f>'T 5'!L19</f>
        <v>9947.064561417199</v>
      </c>
      <c r="M127" s="229">
        <f>'T 5'!M19</f>
        <v>36159.738388351558</v>
      </c>
      <c r="N127" s="229">
        <f>'T 5'!N19</f>
        <v>10173.220637848728</v>
      </c>
      <c r="O127" s="229">
        <f>'T 5'!O19</f>
        <v>10155.604456501982</v>
      </c>
      <c r="P127" s="229">
        <f>'T 5'!P19</f>
        <v>10239.765230726471</v>
      </c>
      <c r="Q127" s="229">
        <f>'T 5'!Q19</f>
        <v>10428.235491812218</v>
      </c>
      <c r="R127" s="229">
        <f>'T 5'!R19</f>
        <v>40996.825816889395</v>
      </c>
      <c r="S127" s="229">
        <f>'T 5'!S19</f>
        <v>10817.551282896211</v>
      </c>
      <c r="T127" s="229">
        <f>'T 5'!T19</f>
        <v>11055.09143607435</v>
      </c>
      <c r="U127" s="229">
        <f>'T 5'!U19</f>
        <v>11224.33281345588</v>
      </c>
      <c r="V127" s="229">
        <f>'T 5'!V19</f>
        <v>11259.894891874514</v>
      </c>
      <c r="W127" s="229">
        <f>'T 5'!W19</f>
        <v>44356.870424300956</v>
      </c>
      <c r="X127" s="229">
        <f>'T 5'!X19</f>
        <v>11657.990554261556</v>
      </c>
      <c r="Y127" s="229">
        <f>'T 5'!Y19</f>
        <v>11953.732010691476</v>
      </c>
      <c r="Z127" s="229">
        <f>'T 5'!Z19</f>
        <v>12113.484195611662</v>
      </c>
      <c r="AA127" s="229">
        <f>'T 5'!AA19</f>
        <v>12058.208964251744</v>
      </c>
      <c r="AB127" s="229">
        <f>'T 5'!AB19</f>
        <v>47783.415724816434</v>
      </c>
      <c r="AC127" s="229">
        <f>'T 5'!AC19</f>
        <v>11371.047866684679</v>
      </c>
      <c r="AD127" s="229">
        <f>'T 5'!AD19</f>
        <v>11791.54181750414</v>
      </c>
      <c r="AE127" s="229">
        <f>'T 5'!AE19</f>
        <v>11753.864587326947</v>
      </c>
      <c r="AF127" s="229">
        <f>'T 5'!AF19</f>
        <v>11681.902696869263</v>
      </c>
      <c r="AG127" s="229">
        <f>'T 5'!AG19</f>
        <v>46598.356968385029</v>
      </c>
      <c r="AH127" s="229">
        <f>'T 5'!AH19</f>
        <v>10053.61765590595</v>
      </c>
      <c r="AI127" s="229">
        <f>'T 5'!AI19</f>
        <v>10354.539988592469</v>
      </c>
      <c r="AJ127" s="229">
        <f>'T 5'!AJ19</f>
        <v>10316.967835786556</v>
      </c>
      <c r="AK127" s="229">
        <f>'T 5'!AK19</f>
        <v>10162.803406808227</v>
      </c>
      <c r="AL127" s="229">
        <f>'T 5'!AL19</f>
        <v>40887.9288870932</v>
      </c>
      <c r="AM127" s="229">
        <f>'T 5'!AM19</f>
        <v>11898.597364448427</v>
      </c>
      <c r="AN127" s="229">
        <f>'T 5'!AN19</f>
        <v>12178.641914546093</v>
      </c>
      <c r="AO127" s="229">
        <f>'T 5'!AO19</f>
        <v>12207.053651367862</v>
      </c>
      <c r="AP127" s="229">
        <f>'T 5'!AP19</f>
        <v>12030.538709527773</v>
      </c>
      <c r="AQ127" s="229">
        <f>'T 5'!AQ19</f>
        <v>48314.831639890152</v>
      </c>
      <c r="AR127" s="229">
        <f>'T 5'!AR19</f>
        <v>12480.103903933608</v>
      </c>
      <c r="AS127" s="229">
        <f>'T 5'!AS19</f>
        <v>13128.650961345729</v>
      </c>
      <c r="AT127" s="229">
        <f>'T 5'!AT19</f>
        <v>12977.567305845427</v>
      </c>
      <c r="AU127" s="229">
        <f>'T 5'!AU19</f>
        <v>12782.690574574566</v>
      </c>
      <c r="AV127" s="229">
        <f>'T 5'!AV19</f>
        <v>51369.012745699329</v>
      </c>
      <c r="AW127" s="229">
        <f>'T 5'!AW19</f>
        <v>13572.096502793793</v>
      </c>
      <c r="AX127" s="229">
        <f>'T 5'!AX19</f>
        <v>13875.531343544606</v>
      </c>
      <c r="AY127" s="229">
        <f>'T 5'!AY13</f>
        <v>0</v>
      </c>
      <c r="AZ127" s="229">
        <f>'T 5'!AZ13</f>
        <v>0</v>
      </c>
      <c r="BA127" s="229">
        <f>'T 5'!BA13</f>
        <v>11641.740514630956</v>
      </c>
    </row>
    <row r="128" spans="1:55" ht="39" customHeight="1">
      <c r="A128" s="216" t="s">
        <v>81</v>
      </c>
      <c r="B128" s="533"/>
      <c r="C128" s="222" t="s">
        <v>76</v>
      </c>
      <c r="D128" s="235" t="e">
        <f>D127/B127*100-100</f>
        <v>#DIV/0!</v>
      </c>
      <c r="E128" s="235">
        <f>E127/D127*100-100</f>
        <v>4.0077675892908218</v>
      </c>
      <c r="F128" s="235">
        <f>F127/E127*100-100</f>
        <v>7.4519858452494816</v>
      </c>
      <c r="G128" s="235">
        <f>G127/F127*100-100</f>
        <v>-1.7561390662947787</v>
      </c>
      <c r="H128" s="236"/>
      <c r="I128" s="235">
        <f>I127/G127*100-100</f>
        <v>1.2226076620253536</v>
      </c>
      <c r="J128" s="235">
        <f>J127/I127*100-100</f>
        <v>2.6038392056033928</v>
      </c>
      <c r="K128" s="235">
        <f>K127/J127*100-100</f>
        <v>1.2718461956498146</v>
      </c>
      <c r="L128" s="235">
        <f>L127/K127*100-100</f>
        <v>11.938547001445016</v>
      </c>
      <c r="M128" s="236"/>
      <c r="N128" s="235">
        <f>N127/L127*100-100</f>
        <v>2.2735961452260653</v>
      </c>
      <c r="O128" s="235">
        <f>O127/N127*100-100</f>
        <v>-0.17316228531608147</v>
      </c>
      <c r="P128" s="235">
        <f>P127/O127*100-100</f>
        <v>0.82871260479828379</v>
      </c>
      <c r="Q128" s="235">
        <f>Q127/P127*100-100</f>
        <v>1.8405720916355079</v>
      </c>
      <c r="R128" s="236"/>
      <c r="S128" s="235">
        <f>S127/Q127*100-100</f>
        <v>3.7332853807306776</v>
      </c>
      <c r="T128" s="235">
        <f>T127/S127*100-100</f>
        <v>2.1958773013049324</v>
      </c>
      <c r="U128" s="235">
        <f>U127/T127*100-100</f>
        <v>1.5308907968799872</v>
      </c>
      <c r="V128" s="235">
        <f>V127/U127*100-100</f>
        <v>0.31683022064351007</v>
      </c>
      <c r="W128" s="236"/>
      <c r="X128" s="235">
        <f>X127/V127*100-100</f>
        <v>3.5355184591849138</v>
      </c>
      <c r="Y128" s="235">
        <f>Y127/X127*100-100</f>
        <v>2.5368133131812556</v>
      </c>
      <c r="Z128" s="235">
        <f>Z127/Y127*100-100</f>
        <v>1.3364210003813213</v>
      </c>
      <c r="AA128" s="235">
        <f>AA127/Z127*100-100</f>
        <v>-0.45631158193066312</v>
      </c>
      <c r="AB128" s="236"/>
      <c r="AC128" s="235">
        <f>AC127/AA127*100-100</f>
        <v>-5.6986995299571532</v>
      </c>
      <c r="AD128" s="235">
        <f>AD127/AC127*100-100</f>
        <v>3.6979349286835514</v>
      </c>
      <c r="AE128" s="235">
        <f>AE127/AD127*100-100</f>
        <v>-0.31952759664780217</v>
      </c>
      <c r="AF128" s="235">
        <f>AF127/AE127*100-100</f>
        <v>-0.61224025445446273</v>
      </c>
      <c r="AG128" s="235"/>
      <c r="AH128" s="235">
        <f>AH127/AF127*100-100</f>
        <v>-13.938525968031669</v>
      </c>
      <c r="AI128" s="235">
        <f>AI127/AH127*100-100</f>
        <v>2.9931746261480754</v>
      </c>
      <c r="AJ128" s="235">
        <f>AJ127/AI127*100-100</f>
        <v>-0.36285680336651183</v>
      </c>
      <c r="AK128" s="235">
        <f>AK127/AJ127*100-100</f>
        <v>-1.4942804071132088</v>
      </c>
      <c r="AL128" s="235"/>
      <c r="AM128" s="235">
        <f>AM127/AK127*100-100</f>
        <v>17.079873418365679</v>
      </c>
      <c r="AN128" s="235">
        <f>AN127/AM127*100-100</f>
        <v>2.3535929615906355</v>
      </c>
      <c r="AO128" s="235">
        <f>AO127/AN127*100-100</f>
        <v>0.23329150344615357</v>
      </c>
      <c r="AP128" s="235">
        <f>AP127/AO127*100-100</f>
        <v>-1.4460077499561947</v>
      </c>
      <c r="AQ128" s="235"/>
      <c r="AR128" s="235">
        <f>AR127/AP127*100-100</f>
        <v>3.7368666961671124</v>
      </c>
      <c r="AS128" s="235">
        <f>AS127/AR127*100-100</f>
        <v>5.1966478997639314</v>
      </c>
      <c r="AT128" s="235">
        <f>AT127/AS127*100-100</f>
        <v>-1.150793451247452</v>
      </c>
      <c r="AU128" s="235">
        <f>AU127/AT127*100-100</f>
        <v>-1.5016430019444584</v>
      </c>
      <c r="AV128" s="235"/>
      <c r="AW128" s="237">
        <f>AW127/AU127*100-100</f>
        <v>6.1755850508452141</v>
      </c>
      <c r="AX128" s="237">
        <f>AX127/AV127*100-100</f>
        <v>-72.98851856033329</v>
      </c>
      <c r="AY128" s="237">
        <f>AY127/AW127*100-100</f>
        <v>-100</v>
      </c>
      <c r="AZ128" s="237">
        <f>AZ127/AX127*100-100</f>
        <v>-100</v>
      </c>
      <c r="BA128" s="237" t="e">
        <f>BA127/AY127*100-100</f>
        <v>#DIV/0!</v>
      </c>
    </row>
    <row r="129" spans="1:55" ht="39" customHeight="1">
      <c r="A129" s="217" t="s">
        <v>79</v>
      </c>
      <c r="B129" s="530"/>
      <c r="C129" s="223" t="s">
        <v>77</v>
      </c>
      <c r="D129" s="242" t="e">
        <f>D127/#REF!*100-100</f>
        <v>#REF!</v>
      </c>
      <c r="E129" s="242" t="e">
        <f>E127/#REF!*100-100</f>
        <v>#REF!</v>
      </c>
      <c r="F129" s="242" t="e">
        <f>F127/#REF!*100-100</f>
        <v>#REF!</v>
      </c>
      <c r="G129" s="242" t="e">
        <f>G127/#REF!*100-100</f>
        <v>#REF!</v>
      </c>
      <c r="H129" s="243"/>
      <c r="I129" s="242">
        <f t="shared" ref="I129:BA129" si="86">I127/D127*100-100</f>
        <v>11.138150181631005</v>
      </c>
      <c r="J129" s="242">
        <f t="shared" si="86"/>
        <v>9.6379737316696321</v>
      </c>
      <c r="K129" s="242">
        <f t="shared" si="86"/>
        <v>3.3321062018066243</v>
      </c>
      <c r="L129" s="242">
        <f t="shared" si="86"/>
        <v>17.736067342004461</v>
      </c>
      <c r="M129" s="242">
        <f t="shared" si="86"/>
        <v>10.423806187293835</v>
      </c>
      <c r="N129" s="242">
        <f t="shared" si="86"/>
        <v>18.958514122341754</v>
      </c>
      <c r="O129" s="242">
        <f t="shared" si="86"/>
        <v>15.738868798804305</v>
      </c>
      <c r="P129" s="242">
        <f t="shared" si="86"/>
        <v>15.232432089505821</v>
      </c>
      <c r="Q129" s="242">
        <f t="shared" si="86"/>
        <v>4.8373158475455256</v>
      </c>
      <c r="R129" s="242">
        <f t="shared" si="86"/>
        <v>13.376997854874006</v>
      </c>
      <c r="S129" s="242">
        <f t="shared" si="86"/>
        <v>6.3335955051470876</v>
      </c>
      <c r="T129" s="242">
        <f t="shared" si="86"/>
        <v>8.8570501482704316</v>
      </c>
      <c r="U129" s="242">
        <f t="shared" si="86"/>
        <v>9.6151382433555739</v>
      </c>
      <c r="V129" s="242">
        <f t="shared" si="86"/>
        <v>7.9750730669179575</v>
      </c>
      <c r="W129" s="242">
        <f t="shared" si="86"/>
        <v>8.1958652662990517</v>
      </c>
      <c r="X129" s="242">
        <f t="shared" si="86"/>
        <v>7.7692192011530068</v>
      </c>
      <c r="Y129" s="242">
        <f t="shared" si="86"/>
        <v>8.1287484577896123</v>
      </c>
      <c r="Z129" s="242">
        <f t="shared" si="86"/>
        <v>7.9216412853497502</v>
      </c>
      <c r="AA129" s="242">
        <f t="shared" si="86"/>
        <v>7.0898892045015316</v>
      </c>
      <c r="AB129" s="242">
        <f t="shared" si="86"/>
        <v>7.7249482836332817</v>
      </c>
      <c r="AC129" s="242">
        <f t="shared" si="86"/>
        <v>-2.4613391668256668</v>
      </c>
      <c r="AD129" s="242">
        <f t="shared" si="86"/>
        <v>-1.3568163736837278</v>
      </c>
      <c r="AE129" s="242">
        <f t="shared" si="86"/>
        <v>-2.9687545092517098</v>
      </c>
      <c r="AF129" s="242">
        <f t="shared" si="86"/>
        <v>-3.1207476043755236</v>
      </c>
      <c r="AG129" s="242">
        <f t="shared" si="86"/>
        <v>-2.4800628805109426</v>
      </c>
      <c r="AH129" s="242">
        <f t="shared" si="86"/>
        <v>-11.585829434757599</v>
      </c>
      <c r="AI129" s="242">
        <f t="shared" si="86"/>
        <v>-12.186716980289134</v>
      </c>
      <c r="AJ129" s="242">
        <f t="shared" si="86"/>
        <v>-12.224887745343409</v>
      </c>
      <c r="AK129" s="242">
        <f t="shared" si="86"/>
        <v>-13.003868714538712</v>
      </c>
      <c r="AL129" s="242">
        <f t="shared" si="86"/>
        <v>-12.254569587434389</v>
      </c>
      <c r="AM129" s="242">
        <f t="shared" si="86"/>
        <v>18.351401174070432</v>
      </c>
      <c r="AN129" s="242">
        <f t="shared" si="86"/>
        <v>17.616445809888475</v>
      </c>
      <c r="AO129" s="242">
        <f t="shared" si="86"/>
        <v>18.320167763101367</v>
      </c>
      <c r="AP129" s="242">
        <f t="shared" si="86"/>
        <v>18.378150476356936</v>
      </c>
      <c r="AQ129" s="242">
        <f t="shared" si="86"/>
        <v>18.164047323857858</v>
      </c>
      <c r="AR129" s="242">
        <f t="shared" si="86"/>
        <v>4.8871856209089941</v>
      </c>
      <c r="AS129" s="242">
        <f t="shared" si="86"/>
        <v>7.8006156471761585</v>
      </c>
      <c r="AT129" s="242">
        <f t="shared" si="86"/>
        <v>6.3120362741358633</v>
      </c>
      <c r="AU129" s="242">
        <f t="shared" si="86"/>
        <v>6.25202148637878</v>
      </c>
      <c r="AV129" s="242">
        <f t="shared" si="86"/>
        <v>6.3214151889697376</v>
      </c>
      <c r="AW129" s="244">
        <f t="shared" si="86"/>
        <v>8.7498678477828946</v>
      </c>
      <c r="AX129" s="244">
        <f t="shared" si="86"/>
        <v>5.6889347153633167</v>
      </c>
      <c r="AY129" s="244">
        <f t="shared" si="86"/>
        <v>-100</v>
      </c>
      <c r="AZ129" s="244">
        <f t="shared" si="86"/>
        <v>-100</v>
      </c>
      <c r="BA129" s="244">
        <f t="shared" si="86"/>
        <v>-77.337036683451515</v>
      </c>
    </row>
    <row r="130" spans="1:55" ht="39" customHeight="1">
      <c r="A130" s="376" t="s">
        <v>196</v>
      </c>
      <c r="B130" s="531"/>
      <c r="C130" s="248" t="s">
        <v>201</v>
      </c>
      <c r="D130" s="233">
        <f t="shared" ref="D130:AI130" si="87">D124/D131*100</f>
        <v>4.301865291023752</v>
      </c>
      <c r="E130" s="233">
        <f t="shared" si="87"/>
        <v>4.0469658169612437</v>
      </c>
      <c r="F130" s="233">
        <f t="shared" si="87"/>
        <v>4.2244364450655061</v>
      </c>
      <c r="G130" s="233">
        <f t="shared" si="87"/>
        <v>4.8165702341244661</v>
      </c>
      <c r="H130" s="233">
        <f t="shared" si="87"/>
        <v>4.3523628800955816</v>
      </c>
      <c r="I130" s="233">
        <f t="shared" si="87"/>
        <v>4.4619429797932399</v>
      </c>
      <c r="J130" s="233">
        <f t="shared" si="87"/>
        <v>4.6312584270789676</v>
      </c>
      <c r="K130" s="233">
        <f t="shared" si="87"/>
        <v>4.6746109052915843</v>
      </c>
      <c r="L130" s="233">
        <f t="shared" si="87"/>
        <v>5.1307706322761053</v>
      </c>
      <c r="M130" s="233">
        <f t="shared" si="87"/>
        <v>4.7277844215954019</v>
      </c>
      <c r="N130" s="233">
        <f t="shared" si="87"/>
        <v>4.8645604498614805</v>
      </c>
      <c r="O130" s="233">
        <f t="shared" si="87"/>
        <v>5.2442871307776997</v>
      </c>
      <c r="P130" s="233">
        <f t="shared" si="87"/>
        <v>5.2446826580994079</v>
      </c>
      <c r="Q130" s="233">
        <f t="shared" si="87"/>
        <v>5.2477747281309099</v>
      </c>
      <c r="R130" s="233">
        <f t="shared" si="87"/>
        <v>5.1484818961019201</v>
      </c>
      <c r="S130" s="233">
        <f t="shared" si="87"/>
        <v>5.0739036488489901</v>
      </c>
      <c r="T130" s="233">
        <f t="shared" si="87"/>
        <v>5.3738380479551182</v>
      </c>
      <c r="U130" s="233">
        <f t="shared" si="87"/>
        <v>5.4522576416993758</v>
      </c>
      <c r="V130" s="233">
        <f t="shared" si="87"/>
        <v>5.8979537734839758</v>
      </c>
      <c r="W130" s="233">
        <f t="shared" si="87"/>
        <v>5.4374990508625212</v>
      </c>
      <c r="X130" s="233">
        <f t="shared" si="87"/>
        <v>7.0598777520454572</v>
      </c>
      <c r="Y130" s="233">
        <f t="shared" si="87"/>
        <v>7.3859869814303796</v>
      </c>
      <c r="Z130" s="233">
        <f t="shared" si="87"/>
        <v>7.682461721419469</v>
      </c>
      <c r="AA130" s="233">
        <f t="shared" si="87"/>
        <v>8.0030483373405019</v>
      </c>
      <c r="AB130" s="233">
        <f t="shared" si="87"/>
        <v>7.5235701565408082</v>
      </c>
      <c r="AC130" s="233">
        <f t="shared" si="87"/>
        <v>8.1528168319053353</v>
      </c>
      <c r="AD130" s="233">
        <f t="shared" si="87"/>
        <v>8.1843161251152416</v>
      </c>
      <c r="AE130" s="233">
        <f t="shared" si="87"/>
        <v>7.8602700262768455</v>
      </c>
      <c r="AF130" s="233">
        <f t="shared" si="87"/>
        <v>7.6044842613797847</v>
      </c>
      <c r="AG130" s="233">
        <f t="shared" si="87"/>
        <v>7.94077707852591</v>
      </c>
      <c r="AH130" s="233">
        <f t="shared" si="87"/>
        <v>6.5998066907251296</v>
      </c>
      <c r="AI130" s="233">
        <f t="shared" si="87"/>
        <v>7.0887934026783075</v>
      </c>
      <c r="AJ130" s="233">
        <f t="shared" ref="AJ130:BA130" si="88">AJ124/AJ131*100</f>
        <v>6.8844405146073901</v>
      </c>
      <c r="AK130" s="233">
        <f t="shared" si="88"/>
        <v>6.3828302252854225</v>
      </c>
      <c r="AL130" s="233">
        <f t="shared" si="88"/>
        <v>6.7302459189686665</v>
      </c>
      <c r="AM130" s="233">
        <f t="shared" si="88"/>
        <v>7.3056933861266078</v>
      </c>
      <c r="AN130" s="233">
        <f t="shared" si="88"/>
        <v>7.3714662041017665</v>
      </c>
      <c r="AO130" s="233">
        <f t="shared" si="88"/>
        <v>7.1733120999751128</v>
      </c>
      <c r="AP130" s="233">
        <f t="shared" si="88"/>
        <v>7.1208406272986675</v>
      </c>
      <c r="AQ130" s="233">
        <f t="shared" si="88"/>
        <v>7.2399207676991848</v>
      </c>
      <c r="AR130" s="233">
        <f t="shared" si="88"/>
        <v>7.8347379491348974</v>
      </c>
      <c r="AS130" s="233">
        <f t="shared" si="88"/>
        <v>8.4367550732413843</v>
      </c>
      <c r="AT130" s="233">
        <f t="shared" si="88"/>
        <v>8.3279796371415742</v>
      </c>
      <c r="AU130" s="233">
        <f t="shared" si="88"/>
        <v>8.1705073487686342</v>
      </c>
      <c r="AV130" s="233">
        <f t="shared" si="88"/>
        <v>8.1901899454247289</v>
      </c>
      <c r="AW130" s="234">
        <f t="shared" si="88"/>
        <v>9.1571966292010121</v>
      </c>
      <c r="AX130" s="234">
        <f t="shared" si="88"/>
        <v>12.155146019168701</v>
      </c>
      <c r="AY130" s="234" t="e">
        <f t="shared" si="88"/>
        <v>#DIV/0!</v>
      </c>
      <c r="AZ130" s="234" t="e">
        <f t="shared" si="88"/>
        <v>#DIV/0!</v>
      </c>
      <c r="BA130" s="234">
        <f t="shared" si="88"/>
        <v>4.536675177941734</v>
      </c>
    </row>
    <row r="131" spans="1:55" ht="39" customHeight="1">
      <c r="A131" s="249" t="s">
        <v>197</v>
      </c>
      <c r="B131" s="530"/>
      <c r="C131" s="515" t="s">
        <v>198</v>
      </c>
      <c r="D131" s="247">
        <f>'T 4'!D26</f>
        <v>138401.27104889471</v>
      </c>
      <c r="E131" s="247">
        <f>'T 4'!E26</f>
        <v>153089.76220061528</v>
      </c>
      <c r="F131" s="247">
        <f>'T 4'!F26</f>
        <v>159487.56072784608</v>
      </c>
      <c r="G131" s="247">
        <f>'T 4'!G26</f>
        <v>159723.38377773904</v>
      </c>
      <c r="H131" s="247">
        <f>'T 4'!H26</f>
        <v>610701.97775509523</v>
      </c>
      <c r="I131" s="247">
        <f>'T 4'!I26</f>
        <v>170083.09291084963</v>
      </c>
      <c r="J131" s="247">
        <f>'T 4'!J26</f>
        <v>166591.68547393812</v>
      </c>
      <c r="K131" s="247">
        <f>'T 4'!K26</f>
        <v>168996.87331157684</v>
      </c>
      <c r="L131" s="247">
        <f>'T 4'!L26</f>
        <v>174402.29690178193</v>
      </c>
      <c r="M131" s="247">
        <f>'T 4'!M26</f>
        <v>680073.94859814667</v>
      </c>
      <c r="N131" s="247">
        <f>'T 4'!N26</f>
        <v>184386.90579026676</v>
      </c>
      <c r="O131" s="247">
        <f>'T 4'!O26</f>
        <v>174597.25778433293</v>
      </c>
      <c r="P131" s="247">
        <f>'T 4'!P26</f>
        <v>180040.86592597596</v>
      </c>
      <c r="Q131" s="247">
        <f>'T 4'!Q26</f>
        <v>184343.59094406437</v>
      </c>
      <c r="R131" s="247">
        <f>'T 4'!R26</f>
        <v>723368.62044464005</v>
      </c>
      <c r="S131" s="247">
        <f>'T 4'!S26</f>
        <v>196893.09675546945</v>
      </c>
      <c r="T131" s="247">
        <f>'T 4'!T26</f>
        <v>189356.65249320504</v>
      </c>
      <c r="U131" s="247">
        <f>'T 4'!U26</f>
        <v>188804.03614276333</v>
      </c>
      <c r="V131" s="247">
        <f>'T 4'!V26</f>
        <v>175603.7533837934</v>
      </c>
      <c r="W131" s="247">
        <f>'T 4'!W26</f>
        <v>750657.53877523099</v>
      </c>
      <c r="X131" s="247">
        <f>'T 4'!X26</f>
        <v>152296.29422428473</v>
      </c>
      <c r="Y131" s="247">
        <f>'T 4'!Y26</f>
        <v>148854.91308048408</v>
      </c>
      <c r="Z131" s="247">
        <f>'T 4'!Z26</f>
        <v>145953.81150872746</v>
      </c>
      <c r="AA131" s="247">
        <f>'T 4'!AA26</f>
        <v>141628.41948950518</v>
      </c>
      <c r="AB131" s="247">
        <f>'T 4'!AB26</f>
        <v>588733.43830300157</v>
      </c>
      <c r="AC131" s="247">
        <f>'T 4'!AC26</f>
        <v>130891.64836056286</v>
      </c>
      <c r="AD131" s="247">
        <f>'T 4'!AD26</f>
        <v>134312.35068980689</v>
      </c>
      <c r="AE131" s="247">
        <f>'T 4'!AE26</f>
        <v>141077.11388658331</v>
      </c>
      <c r="AF131" s="247">
        <f>'T 4'!AF26</f>
        <v>146024.02902293956</v>
      </c>
      <c r="AG131" s="247">
        <f>'T 4'!AG26</f>
        <v>552305.1419598927</v>
      </c>
      <c r="AH131" s="247">
        <f>'T 4'!AH26</f>
        <v>145986.57460502803</v>
      </c>
      <c r="AI131" s="247">
        <f>'T 4'!AI26</f>
        <v>140973.57775178686</v>
      </c>
      <c r="AJ131" s="247">
        <f>'T 4'!AJ26</f>
        <v>144588.41476045357</v>
      </c>
      <c r="AK131" s="247">
        <f>'T 4'!AK26</f>
        <v>154852.23774644724</v>
      </c>
      <c r="AL131" s="247">
        <f>'T 4'!AL26</f>
        <v>586400.80486371566</v>
      </c>
      <c r="AM131" s="247">
        <f>'T 4'!AM26</f>
        <v>160151.74519108131</v>
      </c>
      <c r="AN131" s="247">
        <f>'T 4'!AN26</f>
        <v>162958.72724563457</v>
      </c>
      <c r="AO131" s="247">
        <f>'T 4'!AO26</f>
        <v>171916.89171677417</v>
      </c>
      <c r="AP131" s="247">
        <f>'T 4'!AP26</f>
        <v>172311.86772659028</v>
      </c>
      <c r="AQ131" s="247">
        <f>'T 4'!AQ26</f>
        <v>667339.2318800803</v>
      </c>
      <c r="AR131" s="247">
        <f>'T 4'!AR26</f>
        <v>162706.3261603885</v>
      </c>
      <c r="AS131" s="247">
        <f>'T 4'!AS26</f>
        <v>158139.21337057746</v>
      </c>
      <c r="AT131" s="247">
        <f>'T 4'!AT26</f>
        <v>159554.54842693618</v>
      </c>
      <c r="AU131" s="247">
        <f>'T 4'!AU26</f>
        <v>159648.59766821144</v>
      </c>
      <c r="AV131" s="247">
        <f>'T 4'!AV26</f>
        <v>640048.68562611355</v>
      </c>
      <c r="AW131" s="247">
        <f>'T 4'!AW26</f>
        <v>152164.11391383252</v>
      </c>
      <c r="AX131" s="247">
        <f>'T 4'!AX26</f>
        <v>116591.34147933044</v>
      </c>
      <c r="AY131" s="247">
        <f>'T 4'!AY26</f>
        <v>0</v>
      </c>
      <c r="AZ131" s="247">
        <f>'T 4'!AZ26</f>
        <v>0</v>
      </c>
      <c r="BA131" s="247">
        <f>'T 4'!BA26</f>
        <v>268755.45539316308</v>
      </c>
    </row>
    <row r="132" spans="1:55" s="537" customFormat="1">
      <c r="B132" s="538"/>
    </row>
    <row r="133" spans="1:55" s="71" customFormat="1" ht="58.5" customHeight="1" thickBot="1">
      <c r="A133" s="374" t="s">
        <v>427</v>
      </c>
      <c r="B133" s="358">
        <v>14</v>
      </c>
      <c r="C133" s="375" t="s">
        <v>428</v>
      </c>
      <c r="D133" s="372" t="s">
        <v>132</v>
      </c>
      <c r="E133" s="372" t="s">
        <v>133</v>
      </c>
      <c r="F133" s="372" t="s">
        <v>134</v>
      </c>
      <c r="G133" s="372" t="s">
        <v>135</v>
      </c>
      <c r="H133" s="372">
        <v>2011</v>
      </c>
      <c r="I133" s="372" t="s">
        <v>136</v>
      </c>
      <c r="J133" s="372" t="s">
        <v>137</v>
      </c>
      <c r="K133" s="372" t="s">
        <v>138</v>
      </c>
      <c r="L133" s="372" t="s">
        <v>139</v>
      </c>
      <c r="M133" s="372">
        <v>2012</v>
      </c>
      <c r="N133" s="372" t="s">
        <v>140</v>
      </c>
      <c r="O133" s="372" t="s">
        <v>141</v>
      </c>
      <c r="P133" s="372" t="s">
        <v>142</v>
      </c>
      <c r="Q133" s="372" t="s">
        <v>143</v>
      </c>
      <c r="R133" s="372">
        <v>2013</v>
      </c>
      <c r="S133" s="372" t="s">
        <v>144</v>
      </c>
      <c r="T133" s="372" t="s">
        <v>145</v>
      </c>
      <c r="U133" s="372" t="s">
        <v>146</v>
      </c>
      <c r="V133" s="372" t="s">
        <v>147</v>
      </c>
      <c r="W133" s="372">
        <v>2014</v>
      </c>
      <c r="X133" s="372" t="s">
        <v>148</v>
      </c>
      <c r="Y133" s="372" t="s">
        <v>149</v>
      </c>
      <c r="Z133" s="372" t="s">
        <v>150</v>
      </c>
      <c r="AA133" s="372" t="s">
        <v>151</v>
      </c>
      <c r="AB133" s="372">
        <v>2015</v>
      </c>
      <c r="AC133" s="372" t="s">
        <v>152</v>
      </c>
      <c r="AD133" s="372" t="s">
        <v>153</v>
      </c>
      <c r="AE133" s="372" t="s">
        <v>68</v>
      </c>
      <c r="AF133" s="372" t="s">
        <v>69</v>
      </c>
      <c r="AG133" s="372">
        <v>2016</v>
      </c>
      <c r="AH133" s="372" t="s">
        <v>70</v>
      </c>
      <c r="AI133" s="372" t="s">
        <v>71</v>
      </c>
      <c r="AJ133" s="372" t="s">
        <v>72</v>
      </c>
      <c r="AK133" s="372" t="s">
        <v>73</v>
      </c>
      <c r="AL133" s="372">
        <v>2017</v>
      </c>
      <c r="AM133" s="372" t="s">
        <v>83</v>
      </c>
      <c r="AN133" s="372" t="s">
        <v>84</v>
      </c>
      <c r="AO133" s="372" t="s">
        <v>82</v>
      </c>
      <c r="AP133" s="372" t="s">
        <v>154</v>
      </c>
      <c r="AQ133" s="372">
        <v>2018</v>
      </c>
      <c r="AR133" s="372" t="s">
        <v>85</v>
      </c>
      <c r="AS133" s="372" t="s">
        <v>155</v>
      </c>
      <c r="AT133" s="372" t="s">
        <v>156</v>
      </c>
      <c r="AU133" s="372" t="s">
        <v>157</v>
      </c>
      <c r="AV133" s="372">
        <v>2019</v>
      </c>
      <c r="AW133" s="373" t="s">
        <v>443</v>
      </c>
      <c r="AX133" s="373" t="s">
        <v>444</v>
      </c>
      <c r="AY133" s="373" t="s">
        <v>445</v>
      </c>
      <c r="AZ133" s="373" t="s">
        <v>446</v>
      </c>
      <c r="BA133" s="231">
        <v>2020</v>
      </c>
    </row>
    <row r="134" spans="1:55" s="1" customFormat="1" ht="39" customHeight="1">
      <c r="A134" s="218" t="s">
        <v>75</v>
      </c>
      <c r="B134" s="528"/>
      <c r="C134" s="221" t="s">
        <v>74</v>
      </c>
      <c r="D134" s="219">
        <f>'T 4'!D20</f>
        <v>1563.2977707768862</v>
      </c>
      <c r="E134" s="219">
        <f>'T 4'!E20</f>
        <v>1613.4653044738411</v>
      </c>
      <c r="F134" s="219">
        <f>'T 4'!F20</f>
        <v>1718.0116804018207</v>
      </c>
      <c r="G134" s="219">
        <f>'T 4'!G20</f>
        <v>1896.5240189573344</v>
      </c>
      <c r="H134" s="219">
        <f>'T 4'!H20</f>
        <v>6791.2987746098825</v>
      </c>
      <c r="I134" s="219">
        <f>'T 4'!I20</f>
        <v>1893.7156817519117</v>
      </c>
      <c r="J134" s="219">
        <f>'T 4'!J20</f>
        <v>1932.1542158592079</v>
      </c>
      <c r="K134" s="219">
        <f>'T 4'!K20</f>
        <v>1981.4118215079243</v>
      </c>
      <c r="L134" s="219">
        <f>'T 4'!L20</f>
        <v>2180.2590331640904</v>
      </c>
      <c r="M134" s="219">
        <f>'T 4'!M20</f>
        <v>7987.5407522831338</v>
      </c>
      <c r="N134" s="219">
        <f>'T 4'!N20</f>
        <v>2293.7037291069037</v>
      </c>
      <c r="O134" s="219">
        <f>'T 4'!O20</f>
        <v>2339.2812855128268</v>
      </c>
      <c r="P134" s="219">
        <f>'T 4'!P20</f>
        <v>2369.9435183908222</v>
      </c>
      <c r="Q134" s="219">
        <f>'T 4'!Q20</f>
        <v>2423.1072508522084</v>
      </c>
      <c r="R134" s="219">
        <f>'T 4'!R20</f>
        <v>9426.0357838627606</v>
      </c>
      <c r="S134" s="219">
        <f>'T 4'!S20</f>
        <v>2542.804439283886</v>
      </c>
      <c r="T134" s="219">
        <f>'T 4'!T20</f>
        <v>2592.0223398039097</v>
      </c>
      <c r="U134" s="219">
        <f>'T 4'!U20</f>
        <v>2588.4512360917124</v>
      </c>
      <c r="V134" s="219">
        <f>'T 4'!V20</f>
        <v>2604.0925708218497</v>
      </c>
      <c r="W134" s="219">
        <f>'T 4'!W20</f>
        <v>10327.370586001358</v>
      </c>
      <c r="X134" s="219">
        <f>'T 4'!X20</f>
        <v>2677.8762375257766</v>
      </c>
      <c r="Y134" s="219">
        <f>'T 4'!Y20</f>
        <v>2724.9047048254074</v>
      </c>
      <c r="Z134" s="219">
        <f>'T 4'!Z20</f>
        <v>2714.2417700245724</v>
      </c>
      <c r="AA134" s="219">
        <f>'T 4'!AA20</f>
        <v>2744.7702500903401</v>
      </c>
      <c r="AB134" s="219">
        <f>'T 4'!AB20</f>
        <v>10861.792962466097</v>
      </c>
      <c r="AC134" s="219">
        <f>'T 4'!AC20</f>
        <v>3027.4095813672848</v>
      </c>
      <c r="AD134" s="219">
        <f>'T 4'!AD20</f>
        <v>3047.4868566465552</v>
      </c>
      <c r="AE134" s="219">
        <f>'T 4'!AE20</f>
        <v>3003.0262097285022</v>
      </c>
      <c r="AF134" s="219">
        <f>'T 4'!AF20</f>
        <v>3011.1544771815861</v>
      </c>
      <c r="AG134" s="219">
        <f>'T 4'!AG20</f>
        <v>12089.07712492393</v>
      </c>
      <c r="AH134" s="219">
        <f>'T 4'!AH20</f>
        <v>3136.1390151419837</v>
      </c>
      <c r="AI134" s="219">
        <f>'T 4'!AI20</f>
        <v>3198.4034804383109</v>
      </c>
      <c r="AJ134" s="219">
        <f>'T 4'!AJ20</f>
        <v>3130.393349878359</v>
      </c>
      <c r="AK134" s="219">
        <f>'T 4'!AK20</f>
        <v>3105.8601110771765</v>
      </c>
      <c r="AL134" s="219">
        <f>'T 4'!AL20</f>
        <v>12570.795956535831</v>
      </c>
      <c r="AM134" s="219">
        <f>'T 4'!AM20</f>
        <v>2823.643319198206</v>
      </c>
      <c r="AN134" s="219">
        <f>'T 4'!AN20</f>
        <v>2849.1855197656046</v>
      </c>
      <c r="AO134" s="219">
        <f>'T 4'!AO20</f>
        <v>2906.8337849286536</v>
      </c>
      <c r="AP134" s="219">
        <f>'T 4'!AP20</f>
        <v>2916.4844074481821</v>
      </c>
      <c r="AQ134" s="219">
        <f>'T 4'!AQ20</f>
        <v>11496.147031340648</v>
      </c>
      <c r="AR134" s="219">
        <f>'T 4'!AR20</f>
        <v>2917.3914791661364</v>
      </c>
      <c r="AS134" s="219">
        <f>'T 4'!AS20</f>
        <v>2990.7077145751509</v>
      </c>
      <c r="AT134" s="219">
        <f>'T 4'!AT20</f>
        <v>2941.4667819489569</v>
      </c>
      <c r="AU134" s="219">
        <f>'T 4'!AU20</f>
        <v>2888.7397867932514</v>
      </c>
      <c r="AV134" s="219">
        <f>'T 4'!AV20</f>
        <v>11738.305762483495</v>
      </c>
      <c r="AW134" s="219">
        <f>'T 4'!AW20</f>
        <v>3104.8447904744717</v>
      </c>
      <c r="AX134" s="219">
        <f>'T 4'!AX20</f>
        <v>3110.4412967947565</v>
      </c>
      <c r="AY134" s="219">
        <f>'T 4'!AY13</f>
        <v>0</v>
      </c>
      <c r="AZ134" s="219">
        <f>'T 4'!AZ13</f>
        <v>0</v>
      </c>
      <c r="BA134" s="219">
        <f>'T 4'!BA13</f>
        <v>12192.562034185899</v>
      </c>
    </row>
    <row r="135" spans="1:55" ht="39" customHeight="1">
      <c r="A135" s="216" t="s">
        <v>81</v>
      </c>
      <c r="B135" s="533"/>
      <c r="C135" s="222" t="s">
        <v>76</v>
      </c>
      <c r="D135" s="235" t="e">
        <f>D134/B134*100-100</f>
        <v>#DIV/0!</v>
      </c>
      <c r="E135" s="235">
        <f>E134/D134*100-100</f>
        <v>3.2090836841674815</v>
      </c>
      <c r="F135" s="235">
        <f>F134/E134*100-100</f>
        <v>6.4796172336704103</v>
      </c>
      <c r="G135" s="235">
        <f>G134/F134*100-100</f>
        <v>10.390635907304315</v>
      </c>
      <c r="H135" s="236"/>
      <c r="I135" s="235">
        <f>I134/G134*100-100</f>
        <v>-0.14807812489327432</v>
      </c>
      <c r="J135" s="235">
        <f>J134/I134*100-100</f>
        <v>2.0297943602460862</v>
      </c>
      <c r="K135" s="235">
        <f>K134/J134*100-100</f>
        <v>2.5493620149161984</v>
      </c>
      <c r="L135" s="235">
        <f>L134/K134*100-100</f>
        <v>10.03563264828189</v>
      </c>
      <c r="M135" s="236"/>
      <c r="N135" s="235">
        <f>N134/L134*100-100</f>
        <v>5.2032668695415083</v>
      </c>
      <c r="O135" s="235">
        <f>O134/N134*100-100</f>
        <v>1.9870725162778342</v>
      </c>
      <c r="P135" s="235">
        <f>P134/O134*100-100</f>
        <v>1.3107544213638107</v>
      </c>
      <c r="Q135" s="235">
        <f>Q134/P134*100-100</f>
        <v>2.2432489233955977</v>
      </c>
      <c r="R135" s="236"/>
      <c r="S135" s="235">
        <f>S134/Q134*100-100</f>
        <v>4.9398221390976431</v>
      </c>
      <c r="T135" s="235">
        <f>T134/S134*100-100</f>
        <v>1.9355755306878564</v>
      </c>
      <c r="U135" s="235">
        <f>U134/T134*100-100</f>
        <v>-0.13777287554039219</v>
      </c>
      <c r="V135" s="235">
        <f>V134/U134*100-100</f>
        <v>0.60427388053692255</v>
      </c>
      <c r="W135" s="236"/>
      <c r="X135" s="235">
        <f>X134/V134*100-100</f>
        <v>2.8333734188504991</v>
      </c>
      <c r="Y135" s="235">
        <f>Y134/X134*100-100</f>
        <v>1.756185242641493</v>
      </c>
      <c r="Z135" s="235">
        <f>Z134/Y134*100-100</f>
        <v>-0.3913140441921712</v>
      </c>
      <c r="AA135" s="235">
        <f>AA134/Z134*100-100</f>
        <v>1.1247516858268369</v>
      </c>
      <c r="AB135" s="236"/>
      <c r="AC135" s="235">
        <f>AC134/AA134*100-100</f>
        <v>10.297376666321782</v>
      </c>
      <c r="AD135" s="235">
        <f>AD134/AC134*100-100</f>
        <v>0.66318331694658639</v>
      </c>
      <c r="AE135" s="235">
        <f>AE134/AD134*100-100</f>
        <v>-1.4589282582494008</v>
      </c>
      <c r="AF135" s="235">
        <f>AF134/AE134*100-100</f>
        <v>0.27066921449943493</v>
      </c>
      <c r="AG135" s="235"/>
      <c r="AH135" s="235">
        <f>AH134/AF134*100-100</f>
        <v>4.1507182347344127</v>
      </c>
      <c r="AI135" s="235">
        <f>AI134/AH134*100-100</f>
        <v>1.9853860111334427</v>
      </c>
      <c r="AJ135" s="235">
        <f>AJ134/AI134*100-100</f>
        <v>-2.1263774559997586</v>
      </c>
      <c r="AK135" s="235">
        <f>AK134/AJ134*100-100</f>
        <v>-0.78371105669950225</v>
      </c>
      <c r="AL135" s="235"/>
      <c r="AM135" s="235">
        <f>AM134/AK134*100-100</f>
        <v>-9.0865905670520277</v>
      </c>
      <c r="AN135" s="235">
        <f>AN134/AM134*100-100</f>
        <v>0.90458311054145213</v>
      </c>
      <c r="AO135" s="235">
        <f>AO134/AN134*100-100</f>
        <v>2.0233243768482936</v>
      </c>
      <c r="AP135" s="235">
        <f>AP134/AO134*100-100</f>
        <v>0.33199774165157692</v>
      </c>
      <c r="AQ135" s="235"/>
      <c r="AR135" s="235">
        <f>AR134/AP134*100-100</f>
        <v>3.1101545259005547E-2</v>
      </c>
      <c r="AS135" s="235">
        <f>AS134/AR134*100-100</f>
        <v>2.5130749826543877</v>
      </c>
      <c r="AT135" s="235">
        <f>AT134/AS134*100-100</f>
        <v>-1.6464642260498863</v>
      </c>
      <c r="AU135" s="235">
        <f>AU134/AT134*100-100</f>
        <v>-1.7925409009980342</v>
      </c>
      <c r="AV135" s="235"/>
      <c r="AW135" s="237">
        <f>AW134/AU134*100-100</f>
        <v>7.4809439281866048</v>
      </c>
      <c r="AX135" s="237">
        <f>AX134/AV134*100-100</f>
        <v>-73.501786716649008</v>
      </c>
      <c r="AY135" s="237">
        <f>AY134/AW134*100-100</f>
        <v>-100</v>
      </c>
      <c r="AZ135" s="237">
        <f>AZ134/AX134*100-100</f>
        <v>-100</v>
      </c>
      <c r="BA135" s="237" t="e">
        <f>BA134/AY134*100-100</f>
        <v>#DIV/0!</v>
      </c>
    </row>
    <row r="136" spans="1:55" ht="39" customHeight="1">
      <c r="A136" s="224" t="s">
        <v>79</v>
      </c>
      <c r="B136" s="534"/>
      <c r="C136" s="225" t="s">
        <v>77</v>
      </c>
      <c r="D136" s="238" t="e">
        <f>D134/#REF!*100-100</f>
        <v>#REF!</v>
      </c>
      <c r="E136" s="238" t="e">
        <f>E134/#REF!*100-100</f>
        <v>#REF!</v>
      </c>
      <c r="F136" s="238" t="e">
        <f>F134/#REF!*100-100</f>
        <v>#REF!</v>
      </c>
      <c r="G136" s="238" t="e">
        <f>G134/#REF!*100-100</f>
        <v>#REF!</v>
      </c>
      <c r="H136" s="239"/>
      <c r="I136" s="238">
        <f t="shared" ref="I136:BA136" si="89">I134/D134*100-100</f>
        <v>21.135954848245149</v>
      </c>
      <c r="J136" s="238">
        <f t="shared" si="89"/>
        <v>19.751829215149613</v>
      </c>
      <c r="K136" s="238">
        <f t="shared" si="89"/>
        <v>15.331685116628407</v>
      </c>
      <c r="L136" s="238">
        <f t="shared" si="89"/>
        <v>14.960792026390848</v>
      </c>
      <c r="M136" s="238">
        <f t="shared" si="89"/>
        <v>17.614332948294816</v>
      </c>
      <c r="N136" s="238">
        <f t="shared" si="89"/>
        <v>21.121863815636544</v>
      </c>
      <c r="O136" s="238">
        <f t="shared" si="89"/>
        <v>21.071147753730116</v>
      </c>
      <c r="P136" s="238">
        <f t="shared" si="89"/>
        <v>19.608831070121084</v>
      </c>
      <c r="Q136" s="238">
        <f t="shared" si="89"/>
        <v>11.138502994099994</v>
      </c>
      <c r="R136" s="238">
        <f t="shared" si="89"/>
        <v>18.00923558566447</v>
      </c>
      <c r="S136" s="238">
        <f t="shared" si="89"/>
        <v>10.860195543823536</v>
      </c>
      <c r="T136" s="238">
        <f t="shared" si="89"/>
        <v>10.804218195405085</v>
      </c>
      <c r="U136" s="238">
        <f t="shared" si="89"/>
        <v>9.2199546531495287</v>
      </c>
      <c r="V136" s="238">
        <f t="shared" si="89"/>
        <v>7.4691419418595046</v>
      </c>
      <c r="W136" s="238">
        <f t="shared" si="89"/>
        <v>9.56218311500227</v>
      </c>
      <c r="X136" s="238">
        <f t="shared" si="89"/>
        <v>5.3119223859751514</v>
      </c>
      <c r="Y136" s="238">
        <f t="shared" si="89"/>
        <v>5.1265902681822695</v>
      </c>
      <c r="Z136" s="238">
        <f t="shared" si="89"/>
        <v>4.8596833573264462</v>
      </c>
      <c r="AA136" s="238">
        <f t="shared" si="89"/>
        <v>5.4021765909839701</v>
      </c>
      <c r="AB136" s="238">
        <f t="shared" si="89"/>
        <v>5.1748155255427974</v>
      </c>
      <c r="AC136" s="238">
        <f t="shared" si="89"/>
        <v>13.052632490755414</v>
      </c>
      <c r="AD136" s="238">
        <f t="shared" si="89"/>
        <v>11.838291124452979</v>
      </c>
      <c r="AE136" s="238">
        <f t="shared" si="89"/>
        <v>10.639598980945436</v>
      </c>
      <c r="AF136" s="238">
        <f t="shared" si="89"/>
        <v>9.7051557259657102</v>
      </c>
      <c r="AG136" s="238">
        <f t="shared" si="89"/>
        <v>11.299093682772494</v>
      </c>
      <c r="AH136" s="238">
        <f t="shared" si="89"/>
        <v>3.5915006163649963</v>
      </c>
      <c r="AI136" s="238">
        <f t="shared" si="89"/>
        <v>4.9521665191962114</v>
      </c>
      <c r="AJ136" s="238">
        <f t="shared" si="89"/>
        <v>4.2412929909583426</v>
      </c>
      <c r="AK136" s="238">
        <f t="shared" si="89"/>
        <v>3.1451602570796666</v>
      </c>
      <c r="AL136" s="238">
        <f t="shared" si="89"/>
        <v>3.9847444650571902</v>
      </c>
      <c r="AM136" s="238">
        <f t="shared" si="89"/>
        <v>-9.9643445151818355</v>
      </c>
      <c r="AN136" s="238">
        <f t="shared" si="89"/>
        <v>-10.918508649973376</v>
      </c>
      <c r="AO136" s="238">
        <f t="shared" si="89"/>
        <v>-7.1415806246327662</v>
      </c>
      <c r="AP136" s="238">
        <f t="shared" si="89"/>
        <v>-6.0973674555907564</v>
      </c>
      <c r="AQ136" s="238">
        <f t="shared" si="89"/>
        <v>-8.5487739114598327</v>
      </c>
      <c r="AR136" s="238">
        <f t="shared" si="89"/>
        <v>3.3201133914658527</v>
      </c>
      <c r="AS136" s="238">
        <f t="shared" si="89"/>
        <v>4.9671105594131006</v>
      </c>
      <c r="AT136" s="238">
        <f t="shared" si="89"/>
        <v>1.1914336898060043</v>
      </c>
      <c r="AU136" s="238">
        <f t="shared" si="89"/>
        <v>-0.95130358263105563</v>
      </c>
      <c r="AV136" s="238">
        <f t="shared" si="89"/>
        <v>2.1064338380735421</v>
      </c>
      <c r="AW136" s="240">
        <f t="shared" si="89"/>
        <v>6.4253739221146446</v>
      </c>
      <c r="AX136" s="240">
        <f t="shared" si="89"/>
        <v>4.0035200242433149</v>
      </c>
      <c r="AY136" s="240">
        <f t="shared" si="89"/>
        <v>-100</v>
      </c>
      <c r="AZ136" s="240">
        <f t="shared" si="89"/>
        <v>-100</v>
      </c>
      <c r="BA136" s="240">
        <f t="shared" si="89"/>
        <v>3.8698623199460656</v>
      </c>
    </row>
    <row r="137" spans="1:55" ht="39" customHeight="1">
      <c r="A137" s="226" t="s">
        <v>473</v>
      </c>
      <c r="B137" s="529"/>
      <c r="C137" s="227" t="s">
        <v>472</v>
      </c>
      <c r="D137" s="229">
        <f>'T 5'!D20</f>
        <v>2034.2911844872278</v>
      </c>
      <c r="E137" s="229">
        <f>'T 5'!E20</f>
        <v>2088.0400517185899</v>
      </c>
      <c r="F137" s="229">
        <f>'T 5'!F20</f>
        <v>2191.7829691463985</v>
      </c>
      <c r="G137" s="229">
        <f>'T 5'!G20</f>
        <v>2160.2035993052455</v>
      </c>
      <c r="H137" s="229">
        <f>'T 5'!H20</f>
        <v>8474.3178046574612</v>
      </c>
      <c r="I137" s="229">
        <f>'T 5'!I20</f>
        <v>2201.3806235237589</v>
      </c>
      <c r="J137" s="229">
        <f>'T 5'!J20</f>
        <v>2248.7815080724095</v>
      </c>
      <c r="K137" s="229">
        <f>'T 5'!K20</f>
        <v>2299.1805369518938</v>
      </c>
      <c r="L137" s="229">
        <f>'T 5'!L20</f>
        <v>2463.9337813055308</v>
      </c>
      <c r="M137" s="229">
        <f>'T 5'!M20</f>
        <v>9213.2764498535944</v>
      </c>
      <c r="N137" s="229">
        <f>'T 5'!N20</f>
        <v>2641.9317346669022</v>
      </c>
      <c r="O137" s="229">
        <f>'T 5'!O20</f>
        <v>2654.018282024836</v>
      </c>
      <c r="P137" s="229">
        <f>'T 5'!P20</f>
        <v>2641.209037941765</v>
      </c>
      <c r="Q137" s="229">
        <f>'T 5'!Q20</f>
        <v>2675.3542915737971</v>
      </c>
      <c r="R137" s="229">
        <f>'T 5'!R20</f>
        <v>10612.513346207301</v>
      </c>
      <c r="S137" s="229">
        <f>'T 5'!S20</f>
        <v>2812.0506872742617</v>
      </c>
      <c r="T137" s="229">
        <f>'T 5'!T20</f>
        <v>2874.8661943807606</v>
      </c>
      <c r="U137" s="229">
        <f>'T 5'!U20</f>
        <v>2826.6012590370942</v>
      </c>
      <c r="V137" s="229">
        <f>'T 5'!V20</f>
        <v>2968.5142260872508</v>
      </c>
      <c r="W137" s="229">
        <f>'T 5'!W20</f>
        <v>11482.032366779367</v>
      </c>
      <c r="X137" s="229">
        <f>'T 5'!X20</f>
        <v>2971.2705669896195</v>
      </c>
      <c r="Y137" s="229">
        <f>'T 5'!Y20</f>
        <v>3028.1113694354981</v>
      </c>
      <c r="Z137" s="229">
        <f>'T 5'!Z20</f>
        <v>2975.9149079710087</v>
      </c>
      <c r="AA137" s="229">
        <f>'T 5'!AA20</f>
        <v>2932.0721065764196</v>
      </c>
      <c r="AB137" s="229">
        <f>'T 5'!AB20</f>
        <v>11907.368950972545</v>
      </c>
      <c r="AC137" s="229">
        <f>'T 5'!AC20</f>
        <v>3237.0925279378744</v>
      </c>
      <c r="AD137" s="229">
        <f>'T 5'!AD20</f>
        <v>3273.2068410344618</v>
      </c>
      <c r="AE137" s="229">
        <f>'T 5'!AE20</f>
        <v>3189.4978768025612</v>
      </c>
      <c r="AF137" s="229">
        <f>'T 5'!AF20</f>
        <v>3163.7560128645655</v>
      </c>
      <c r="AG137" s="229">
        <f>'T 5'!AG20</f>
        <v>12863.553258639464</v>
      </c>
      <c r="AH137" s="229">
        <f>'T 5'!AH20</f>
        <v>3275.3873726988072</v>
      </c>
      <c r="AI137" s="229">
        <f>'T 5'!AI20</f>
        <v>3323.7757344091769</v>
      </c>
      <c r="AJ137" s="229">
        <f>'T 5'!AJ20</f>
        <v>3251.6482427271267</v>
      </c>
      <c r="AK137" s="229">
        <f>'T 5'!AK20</f>
        <v>3202.0295296839108</v>
      </c>
      <c r="AL137" s="229">
        <f>'T 5'!AL20</f>
        <v>13052.840879519023</v>
      </c>
      <c r="AM137" s="229">
        <f>'T 5'!AM20</f>
        <v>2889.3794489969546</v>
      </c>
      <c r="AN137" s="229">
        <f>'T 5'!AN20</f>
        <v>2909.11452469694</v>
      </c>
      <c r="AO137" s="229">
        <f>'T 5'!AO20</f>
        <v>2866.0608150562807</v>
      </c>
      <c r="AP137" s="229">
        <f>'T 5'!AP20</f>
        <v>2831.5922425904701</v>
      </c>
      <c r="AQ137" s="229">
        <f>'T 5'!AQ20</f>
        <v>11496.147031340644</v>
      </c>
      <c r="AR137" s="229">
        <f>'T 5'!AR20</f>
        <v>2828.2710889778732</v>
      </c>
      <c r="AS137" s="229">
        <f>'T 5'!AS20</f>
        <v>2910.4417245210943</v>
      </c>
      <c r="AT137" s="229">
        <f>'T 5'!AT20</f>
        <v>2843.0312183130759</v>
      </c>
      <c r="AU137" s="229">
        <f>'T 5'!AU20</f>
        <v>2795.6407048729648</v>
      </c>
      <c r="AV137" s="229">
        <f>'T 5'!AV20</f>
        <v>11377.384736685008</v>
      </c>
      <c r="AW137" s="229">
        <f>'T 5'!AW20</f>
        <v>2990.469395480457</v>
      </c>
      <c r="AX137" s="229">
        <f>'T 5'!AX20</f>
        <v>3006.767141115055</v>
      </c>
      <c r="AY137" s="229">
        <f>'T 5'!AY13</f>
        <v>0</v>
      </c>
      <c r="AZ137" s="229">
        <f>'T 5'!AZ13</f>
        <v>0</v>
      </c>
      <c r="BA137" s="229">
        <f>'T 5'!BA13</f>
        <v>11641.740514630956</v>
      </c>
    </row>
    <row r="138" spans="1:55" ht="39" customHeight="1">
      <c r="A138" s="216" t="s">
        <v>81</v>
      </c>
      <c r="B138" s="533"/>
      <c r="C138" s="222" t="s">
        <v>76</v>
      </c>
      <c r="D138" s="235" t="e">
        <f>D137/B137*100-100</f>
        <v>#DIV/0!</v>
      </c>
      <c r="E138" s="235">
        <f>E137/D137*100-100</f>
        <v>2.6421422675982456</v>
      </c>
      <c r="F138" s="235">
        <f>F137/E137*100-100</f>
        <v>4.9684352243349679</v>
      </c>
      <c r="G138" s="235">
        <f>G137/F137*100-100</f>
        <v>-1.4408073374824966</v>
      </c>
      <c r="H138" s="236"/>
      <c r="I138" s="235">
        <f>I137/G137*100-100</f>
        <v>1.9061640408226594</v>
      </c>
      <c r="J138" s="235">
        <f>J137/I137*100-100</f>
        <v>2.1532343858271901</v>
      </c>
      <c r="K138" s="235">
        <f>K137/J137*100-100</f>
        <v>2.2411705494094463</v>
      </c>
      <c r="L138" s="235">
        <f>L137/K137*100-100</f>
        <v>7.1657376054538275</v>
      </c>
      <c r="M138" s="236"/>
      <c r="N138" s="235">
        <f>N137/L137*100-100</f>
        <v>7.2241370572490951</v>
      </c>
      <c r="O138" s="235">
        <f>O137/N137*100-100</f>
        <v>0.4574890107619467</v>
      </c>
      <c r="P138" s="235">
        <f>P137/O137*100-100</f>
        <v>-0.48263586463686181</v>
      </c>
      <c r="Q138" s="235">
        <f>Q137/P137*100-100</f>
        <v>1.2927887623253298</v>
      </c>
      <c r="R138" s="236"/>
      <c r="S138" s="235">
        <f>S137/Q137*100-100</f>
        <v>5.1094689077629312</v>
      </c>
      <c r="T138" s="235">
        <f>T137/S137*100-100</f>
        <v>2.2337971143538056</v>
      </c>
      <c r="U138" s="235">
        <f>U137/T137*100-100</f>
        <v>-1.6788584956755699</v>
      </c>
      <c r="V138" s="235">
        <f>V137/U137*100-100</f>
        <v>5.0206220844357858</v>
      </c>
      <c r="W138" s="236"/>
      <c r="X138" s="235">
        <f>X137/V137*100-100</f>
        <v>9.2852541454789161E-2</v>
      </c>
      <c r="Y138" s="235">
        <f>Y137/X137*100-100</f>
        <v>1.9130133444382977</v>
      </c>
      <c r="Z138" s="235">
        <f>Z137/Y137*100-100</f>
        <v>-1.723729912688782</v>
      </c>
      <c r="AA138" s="235">
        <f>AA137/Z137*100-100</f>
        <v>-1.473254536853716</v>
      </c>
      <c r="AB138" s="236"/>
      <c r="AC138" s="235">
        <f>AC137/AA137*100-100</f>
        <v>10.402896322955925</v>
      </c>
      <c r="AD138" s="235">
        <f>AD137/AC137*100-100</f>
        <v>1.1156404330398715</v>
      </c>
      <c r="AE138" s="235">
        <f>AE137/AD137*100-100</f>
        <v>-2.5573991592124798</v>
      </c>
      <c r="AF138" s="235">
        <f>AF137/AE137*100-100</f>
        <v>-0.80708202144350594</v>
      </c>
      <c r="AG138" s="235"/>
      <c r="AH138" s="235">
        <f>AH137/AF137*100-100</f>
        <v>3.5284440197133762</v>
      </c>
      <c r="AI138" s="235">
        <f>AI137/AH137*100-100</f>
        <v>1.477332486340373</v>
      </c>
      <c r="AJ138" s="235">
        <f>AJ137/AI137*100-100</f>
        <v>-2.1700468817843301</v>
      </c>
      <c r="AK138" s="235">
        <f>AK137/AJ137*100-100</f>
        <v>-1.5259557411905433</v>
      </c>
      <c r="AL138" s="235"/>
      <c r="AM138" s="235">
        <f>AM137/AK137*100-100</f>
        <v>-9.7641223414269831</v>
      </c>
      <c r="AN138" s="235">
        <f>AN137/AM137*100-100</f>
        <v>0.6830212524296968</v>
      </c>
      <c r="AO138" s="235">
        <f>AO137/AN137*100-100</f>
        <v>-1.4799592547888523</v>
      </c>
      <c r="AP138" s="235">
        <f>AP137/AO137*100-100</f>
        <v>-1.2026462343275028</v>
      </c>
      <c r="AQ138" s="235"/>
      <c r="AR138" s="235">
        <f>AR137/AP137*100-100</f>
        <v>-0.11728926088449043</v>
      </c>
      <c r="AS138" s="235">
        <f>AS137/AR137*100-100</f>
        <v>2.9053309586712004</v>
      </c>
      <c r="AT138" s="235">
        <f>AT137/AS137*100-100</f>
        <v>-2.3161606583657175</v>
      </c>
      <c r="AU138" s="235">
        <f>AU137/AT137*100-100</f>
        <v>-1.6669009166994044</v>
      </c>
      <c r="AV138" s="235"/>
      <c r="AW138" s="237">
        <f>AW137/AU137*100-100</f>
        <v>6.9690175231707769</v>
      </c>
      <c r="AX138" s="237">
        <f>AX137/AV137*100-100</f>
        <v>-73.572422742986831</v>
      </c>
      <c r="AY138" s="237">
        <f>AY137/AW137*100-100</f>
        <v>-100</v>
      </c>
      <c r="AZ138" s="237">
        <f>AZ137/AX137*100-100</f>
        <v>-100</v>
      </c>
      <c r="BA138" s="237" t="e">
        <f>BA137/AY137*100-100</f>
        <v>#DIV/0!</v>
      </c>
    </row>
    <row r="139" spans="1:55" ht="39" customHeight="1">
      <c r="A139" s="217" t="s">
        <v>79</v>
      </c>
      <c r="B139" s="530"/>
      <c r="C139" s="223" t="s">
        <v>77</v>
      </c>
      <c r="D139" s="242" t="e">
        <f>D137/#REF!*100-100</f>
        <v>#REF!</v>
      </c>
      <c r="E139" s="242" t="e">
        <f>E137/#REF!*100-100</f>
        <v>#REF!</v>
      </c>
      <c r="F139" s="242" t="e">
        <f>F137/#REF!*100-100</f>
        <v>#REF!</v>
      </c>
      <c r="G139" s="242" t="e">
        <f>G137/#REF!*100-100</f>
        <v>#REF!</v>
      </c>
      <c r="H139" s="243"/>
      <c r="I139" s="242">
        <f t="shared" ref="I139:BA139" si="90">I137/D137*100-100</f>
        <v>8.2136441582549651</v>
      </c>
      <c r="J139" s="242">
        <f t="shared" si="90"/>
        <v>7.6981979450786469</v>
      </c>
      <c r="K139" s="242">
        <f t="shared" si="90"/>
        <v>4.9000092307187657</v>
      </c>
      <c r="L139" s="242">
        <f t="shared" si="90"/>
        <v>14.060257195107411</v>
      </c>
      <c r="M139" s="242">
        <f t="shared" si="90"/>
        <v>8.7199779643619735</v>
      </c>
      <c r="N139" s="242">
        <f t="shared" si="90"/>
        <v>20.012491544417756</v>
      </c>
      <c r="O139" s="242">
        <f t="shared" si="90"/>
        <v>18.02028220606384</v>
      </c>
      <c r="P139" s="242">
        <f t="shared" si="90"/>
        <v>14.876104572601804</v>
      </c>
      <c r="Q139" s="242">
        <f t="shared" si="90"/>
        <v>8.5806084511022647</v>
      </c>
      <c r="R139" s="242">
        <f t="shared" si="90"/>
        <v>15.187180195552912</v>
      </c>
      <c r="S139" s="242">
        <f t="shared" si="90"/>
        <v>6.4391880522533</v>
      </c>
      <c r="T139" s="242">
        <f t="shared" si="90"/>
        <v>8.3212656767169193</v>
      </c>
      <c r="U139" s="242">
        <f t="shared" si="90"/>
        <v>7.0192180335639591</v>
      </c>
      <c r="V139" s="242">
        <f t="shared" si="90"/>
        <v>10.957798577810053</v>
      </c>
      <c r="W139" s="242">
        <f t="shared" si="90"/>
        <v>8.1933373575715223</v>
      </c>
      <c r="X139" s="242">
        <f t="shared" si="90"/>
        <v>5.662055824096484</v>
      </c>
      <c r="Y139" s="242">
        <f t="shared" si="90"/>
        <v>5.3305150463792756</v>
      </c>
      <c r="Z139" s="242">
        <f t="shared" si="90"/>
        <v>5.2824447189547783</v>
      </c>
      <c r="AA139" s="242">
        <f t="shared" si="90"/>
        <v>-1.2276215215874231</v>
      </c>
      <c r="AB139" s="242">
        <f t="shared" si="90"/>
        <v>3.7043667062269634</v>
      </c>
      <c r="AC139" s="242">
        <f t="shared" si="90"/>
        <v>8.9464070994240075</v>
      </c>
      <c r="AD139" s="242">
        <f t="shared" si="90"/>
        <v>8.094004536056886</v>
      </c>
      <c r="AE139" s="242">
        <f t="shared" si="90"/>
        <v>7.1770522826263914</v>
      </c>
      <c r="AF139" s="242">
        <f t="shared" si="90"/>
        <v>7.9017124363516302</v>
      </c>
      <c r="AG139" s="242">
        <f t="shared" si="90"/>
        <v>8.0301896380629216</v>
      </c>
      <c r="AH139" s="242">
        <f t="shared" si="90"/>
        <v>1.1830012404782053</v>
      </c>
      <c r="AI139" s="242">
        <f t="shared" si="90"/>
        <v>1.5449342443245371</v>
      </c>
      <c r="AJ139" s="242">
        <f t="shared" si="90"/>
        <v>1.9485940522672536</v>
      </c>
      <c r="AK139" s="242">
        <f t="shared" si="90"/>
        <v>1.2097493189650663</v>
      </c>
      <c r="AL139" s="242">
        <f t="shared" si="90"/>
        <v>1.4715033791493681</v>
      </c>
      <c r="AM139" s="242">
        <f t="shared" si="90"/>
        <v>-11.785107524054325</v>
      </c>
      <c r="AN139" s="242">
        <f t="shared" si="90"/>
        <v>-12.475607346773828</v>
      </c>
      <c r="AO139" s="242">
        <f t="shared" si="90"/>
        <v>-11.858214631096047</v>
      </c>
      <c r="AP139" s="242">
        <f t="shared" si="90"/>
        <v>-11.568827946755661</v>
      </c>
      <c r="AQ139" s="242">
        <f t="shared" si="90"/>
        <v>-11.926092277896061</v>
      </c>
      <c r="AR139" s="242">
        <f t="shared" si="90"/>
        <v>-2.1149302505178156</v>
      </c>
      <c r="AS139" s="242">
        <f t="shared" si="90"/>
        <v>4.5622123601091857E-2</v>
      </c>
      <c r="AT139" s="242">
        <f t="shared" si="90"/>
        <v>-0.80352784638147057</v>
      </c>
      <c r="AU139" s="242">
        <f t="shared" si="90"/>
        <v>-1.2696580099617449</v>
      </c>
      <c r="AV139" s="242">
        <f t="shared" si="90"/>
        <v>-1.0330617234788946</v>
      </c>
      <c r="AW139" s="244">
        <f t="shared" si="90"/>
        <v>5.7348924979182812</v>
      </c>
      <c r="AX139" s="244">
        <f t="shared" si="90"/>
        <v>3.3096493835419665</v>
      </c>
      <c r="AY139" s="244">
        <f t="shared" si="90"/>
        <v>-100</v>
      </c>
      <c r="AZ139" s="244">
        <f t="shared" si="90"/>
        <v>-100</v>
      </c>
      <c r="BA139" s="244">
        <f t="shared" si="90"/>
        <v>2.3235197197257946</v>
      </c>
    </row>
    <row r="140" spans="1:55" ht="39" customHeight="1">
      <c r="A140" s="376" t="s">
        <v>196</v>
      </c>
      <c r="B140" s="531"/>
      <c r="C140" s="248" t="s">
        <v>201</v>
      </c>
      <c r="D140" s="233">
        <f t="shared" ref="D140:AI140" si="91">D134/D141*100</f>
        <v>1.129540038851667</v>
      </c>
      <c r="E140" s="233">
        <f t="shared" si="91"/>
        <v>1.0539341633828447</v>
      </c>
      <c r="F140" s="233">
        <f t="shared" si="91"/>
        <v>1.0772073210985291</v>
      </c>
      <c r="G140" s="233">
        <f t="shared" si="91"/>
        <v>1.1873803159570031</v>
      </c>
      <c r="H140" s="233">
        <f t="shared" si="91"/>
        <v>1.1120479418740872</v>
      </c>
      <c r="I140" s="233">
        <f t="shared" si="91"/>
        <v>1.1134061883179167</v>
      </c>
      <c r="J140" s="233">
        <f t="shared" si="91"/>
        <v>1.1598143150796545</v>
      </c>
      <c r="K140" s="233">
        <f t="shared" si="91"/>
        <v>1.1724547221976271</v>
      </c>
      <c r="L140" s="233">
        <f t="shared" si="91"/>
        <v>1.2501320635656228</v>
      </c>
      <c r="M140" s="233">
        <f t="shared" si="91"/>
        <v>1.1745106203153421</v>
      </c>
      <c r="N140" s="233">
        <f t="shared" si="91"/>
        <v>1.2439623731827825</v>
      </c>
      <c r="O140" s="233">
        <f t="shared" si="91"/>
        <v>1.3398155934398281</v>
      </c>
      <c r="P140" s="233">
        <f t="shared" si="91"/>
        <v>1.3163364362873191</v>
      </c>
      <c r="Q140" s="233">
        <f t="shared" si="91"/>
        <v>1.3144515838293802</v>
      </c>
      <c r="R140" s="233">
        <f t="shared" si="91"/>
        <v>1.3030750183867208</v>
      </c>
      <c r="S140" s="233">
        <f t="shared" si="91"/>
        <v>1.2914644958029744</v>
      </c>
      <c r="T140" s="233">
        <f t="shared" si="91"/>
        <v>1.3688572889705699</v>
      </c>
      <c r="U140" s="233">
        <f t="shared" si="91"/>
        <v>1.3709724055551793</v>
      </c>
      <c r="V140" s="233">
        <f t="shared" si="91"/>
        <v>1.4829367371951534</v>
      </c>
      <c r="W140" s="233">
        <f t="shared" si="91"/>
        <v>1.3757765762069669</v>
      </c>
      <c r="X140" s="233">
        <f t="shared" si="91"/>
        <v>1.7583331565389924</v>
      </c>
      <c r="Y140" s="233">
        <f t="shared" si="91"/>
        <v>1.830577606364987</v>
      </c>
      <c r="Z140" s="233">
        <f t="shared" si="91"/>
        <v>1.8596580260339903</v>
      </c>
      <c r="AA140" s="233">
        <f t="shared" si="91"/>
        <v>1.9380081059887353</v>
      </c>
      <c r="AB140" s="233">
        <f t="shared" si="91"/>
        <v>1.8449424231405542</v>
      </c>
      <c r="AC140" s="233">
        <f t="shared" si="91"/>
        <v>2.3129127177218982</v>
      </c>
      <c r="AD140" s="233">
        <f t="shared" si="91"/>
        <v>2.2689550447111877</v>
      </c>
      <c r="AE140" s="233">
        <f t="shared" si="91"/>
        <v>2.1286416534879904</v>
      </c>
      <c r="AF140" s="233">
        <f t="shared" si="91"/>
        <v>2.0620951889421915</v>
      </c>
      <c r="AG140" s="233">
        <f t="shared" si="91"/>
        <v>2.1888402273469718</v>
      </c>
      <c r="AH140" s="233">
        <f t="shared" si="91"/>
        <v>2.1482379620365237</v>
      </c>
      <c r="AI140" s="233">
        <f t="shared" si="91"/>
        <v>2.2687964166375645</v>
      </c>
      <c r="AJ140" s="233">
        <f t="shared" ref="AJ140:BA140" si="92">AJ134/AJ141*100</f>
        <v>2.1650374651832438</v>
      </c>
      <c r="AK140" s="233">
        <f t="shared" si="92"/>
        <v>2.0056927534768119</v>
      </c>
      <c r="AL140" s="233">
        <f t="shared" si="92"/>
        <v>2.1437207882853073</v>
      </c>
      <c r="AM140" s="233">
        <f t="shared" si="92"/>
        <v>1.7631049326557398</v>
      </c>
      <c r="AN140" s="233">
        <f t="shared" si="92"/>
        <v>1.748409286156799</v>
      </c>
      <c r="AO140" s="233">
        <f t="shared" si="92"/>
        <v>1.6908366338530247</v>
      </c>
      <c r="AP140" s="233">
        <f t="shared" si="92"/>
        <v>1.6925615431641714</v>
      </c>
      <c r="AQ140" s="233">
        <f t="shared" si="92"/>
        <v>1.7226841285732299</v>
      </c>
      <c r="AR140" s="233">
        <f t="shared" si="92"/>
        <v>1.7930412098975823</v>
      </c>
      <c r="AS140" s="233">
        <f t="shared" si="92"/>
        <v>1.89118666447824</v>
      </c>
      <c r="AT140" s="233">
        <f t="shared" si="92"/>
        <v>1.8435493133534357</v>
      </c>
      <c r="AU140" s="233">
        <f t="shared" si="92"/>
        <v>1.8094363677385719</v>
      </c>
      <c r="AV140" s="233">
        <f t="shared" si="92"/>
        <v>1.833970762864821</v>
      </c>
      <c r="AW140" s="234">
        <f t="shared" si="92"/>
        <v>2.0404579704204653</v>
      </c>
      <c r="AX140" s="234">
        <f t="shared" si="92"/>
        <v>2.6678150000925944</v>
      </c>
      <c r="AY140" s="234" t="e">
        <f t="shared" si="92"/>
        <v>#DIV/0!</v>
      </c>
      <c r="AZ140" s="234" t="e">
        <f t="shared" si="92"/>
        <v>#DIV/0!</v>
      </c>
      <c r="BA140" s="234">
        <f t="shared" si="92"/>
        <v>4.536675177941734</v>
      </c>
    </row>
    <row r="141" spans="1:55" ht="39" customHeight="1">
      <c r="A141" s="249" t="s">
        <v>197</v>
      </c>
      <c r="B141" s="530"/>
      <c r="C141" s="515" t="s">
        <v>198</v>
      </c>
      <c r="D141" s="247">
        <f>'T 4'!D26</f>
        <v>138401.27104889471</v>
      </c>
      <c r="E141" s="247">
        <f>'T 4'!E26</f>
        <v>153089.76220061528</v>
      </c>
      <c r="F141" s="247">
        <f>'T 4'!F26</f>
        <v>159487.56072784608</v>
      </c>
      <c r="G141" s="247">
        <f>'T 4'!G26</f>
        <v>159723.38377773904</v>
      </c>
      <c r="H141" s="247">
        <f>'T 4'!H26</f>
        <v>610701.97775509523</v>
      </c>
      <c r="I141" s="247">
        <f>'T 4'!I26</f>
        <v>170083.09291084963</v>
      </c>
      <c r="J141" s="247">
        <f>'T 4'!J26</f>
        <v>166591.68547393812</v>
      </c>
      <c r="K141" s="247">
        <f>'T 4'!K26</f>
        <v>168996.87331157684</v>
      </c>
      <c r="L141" s="247">
        <f>'T 4'!L26</f>
        <v>174402.29690178193</v>
      </c>
      <c r="M141" s="247">
        <f>'T 4'!M26</f>
        <v>680073.94859814667</v>
      </c>
      <c r="N141" s="247">
        <f>'T 4'!N26</f>
        <v>184386.90579026676</v>
      </c>
      <c r="O141" s="247">
        <f>'T 4'!O26</f>
        <v>174597.25778433293</v>
      </c>
      <c r="P141" s="247">
        <f>'T 4'!P26</f>
        <v>180040.86592597596</v>
      </c>
      <c r="Q141" s="247">
        <f>'T 4'!Q26</f>
        <v>184343.59094406437</v>
      </c>
      <c r="R141" s="247">
        <f>'T 4'!R26</f>
        <v>723368.62044464005</v>
      </c>
      <c r="S141" s="247">
        <f>'T 4'!S26</f>
        <v>196893.09675546945</v>
      </c>
      <c r="T141" s="247">
        <f>'T 4'!T26</f>
        <v>189356.65249320504</v>
      </c>
      <c r="U141" s="247">
        <f>'T 4'!U26</f>
        <v>188804.03614276333</v>
      </c>
      <c r="V141" s="247">
        <f>'T 4'!V26</f>
        <v>175603.7533837934</v>
      </c>
      <c r="W141" s="247">
        <f>'T 4'!W26</f>
        <v>750657.53877523099</v>
      </c>
      <c r="X141" s="247">
        <f>'T 4'!X26</f>
        <v>152296.29422428473</v>
      </c>
      <c r="Y141" s="247">
        <f>'T 4'!Y26</f>
        <v>148854.91308048408</v>
      </c>
      <c r="Z141" s="247">
        <f>'T 4'!Z26</f>
        <v>145953.81150872746</v>
      </c>
      <c r="AA141" s="247">
        <f>'T 4'!AA26</f>
        <v>141628.41948950518</v>
      </c>
      <c r="AB141" s="247">
        <f>'T 4'!AB26</f>
        <v>588733.43830300157</v>
      </c>
      <c r="AC141" s="247">
        <f>'T 4'!AC26</f>
        <v>130891.64836056286</v>
      </c>
      <c r="AD141" s="247">
        <f>'T 4'!AD26</f>
        <v>134312.35068980689</v>
      </c>
      <c r="AE141" s="247">
        <f>'T 4'!AE26</f>
        <v>141077.11388658331</v>
      </c>
      <c r="AF141" s="247">
        <f>'T 4'!AF26</f>
        <v>146024.02902293956</v>
      </c>
      <c r="AG141" s="247">
        <f>'T 4'!AG26</f>
        <v>552305.1419598927</v>
      </c>
      <c r="AH141" s="247">
        <f>'T 4'!AH26</f>
        <v>145986.57460502803</v>
      </c>
      <c r="AI141" s="247">
        <f>'T 4'!AI26</f>
        <v>140973.57775178686</v>
      </c>
      <c r="AJ141" s="247">
        <f>'T 4'!AJ26</f>
        <v>144588.41476045357</v>
      </c>
      <c r="AK141" s="247">
        <f>'T 4'!AK26</f>
        <v>154852.23774644724</v>
      </c>
      <c r="AL141" s="247">
        <f>'T 4'!AL26</f>
        <v>586400.80486371566</v>
      </c>
      <c r="AM141" s="247">
        <f>'T 4'!AM26</f>
        <v>160151.74519108131</v>
      </c>
      <c r="AN141" s="247">
        <f>'T 4'!AN26</f>
        <v>162958.72724563457</v>
      </c>
      <c r="AO141" s="247">
        <f>'T 4'!AO26</f>
        <v>171916.89171677417</v>
      </c>
      <c r="AP141" s="247">
        <f>'T 4'!AP26</f>
        <v>172311.86772659028</v>
      </c>
      <c r="AQ141" s="247">
        <f>'T 4'!AQ26</f>
        <v>667339.2318800803</v>
      </c>
      <c r="AR141" s="247">
        <f>'T 4'!AR26</f>
        <v>162706.3261603885</v>
      </c>
      <c r="AS141" s="247">
        <f>'T 4'!AS26</f>
        <v>158139.21337057746</v>
      </c>
      <c r="AT141" s="247">
        <f>'T 4'!AT26</f>
        <v>159554.54842693618</v>
      </c>
      <c r="AU141" s="247">
        <f>'T 4'!AU26</f>
        <v>159648.59766821144</v>
      </c>
      <c r="AV141" s="247">
        <f>'T 4'!AV26</f>
        <v>640048.68562611355</v>
      </c>
      <c r="AW141" s="247">
        <f>'T 4'!AW26</f>
        <v>152164.11391383252</v>
      </c>
      <c r="AX141" s="247">
        <f>'T 4'!AX26</f>
        <v>116591.34147933044</v>
      </c>
      <c r="AY141" s="247">
        <f>'T 4'!AY26</f>
        <v>0</v>
      </c>
      <c r="AZ141" s="247">
        <f>'T 4'!AZ26</f>
        <v>0</v>
      </c>
      <c r="BA141" s="247">
        <f>'T 4'!BA26</f>
        <v>268755.45539316308</v>
      </c>
    </row>
    <row r="142" spans="1:55" s="537" customFormat="1">
      <c r="B142" s="538"/>
    </row>
    <row r="143" spans="1:55" s="71" customFormat="1" ht="60" customHeight="1" thickBot="1">
      <c r="A143" s="374" t="s">
        <v>429</v>
      </c>
      <c r="B143" s="358">
        <v>15</v>
      </c>
      <c r="C143" s="375" t="s">
        <v>430</v>
      </c>
      <c r="D143" s="372" t="s">
        <v>132</v>
      </c>
      <c r="E143" s="372" t="s">
        <v>133</v>
      </c>
      <c r="F143" s="372" t="s">
        <v>134</v>
      </c>
      <c r="G143" s="372" t="s">
        <v>135</v>
      </c>
      <c r="H143" s="372">
        <v>2011</v>
      </c>
      <c r="I143" s="372" t="s">
        <v>136</v>
      </c>
      <c r="J143" s="372" t="s">
        <v>137</v>
      </c>
      <c r="K143" s="372" t="s">
        <v>138</v>
      </c>
      <c r="L143" s="372" t="s">
        <v>139</v>
      </c>
      <c r="M143" s="372">
        <v>2012</v>
      </c>
      <c r="N143" s="372" t="s">
        <v>140</v>
      </c>
      <c r="O143" s="372" t="s">
        <v>141</v>
      </c>
      <c r="P143" s="372" t="s">
        <v>142</v>
      </c>
      <c r="Q143" s="372" t="s">
        <v>143</v>
      </c>
      <c r="R143" s="372">
        <v>2013</v>
      </c>
      <c r="S143" s="372" t="s">
        <v>144</v>
      </c>
      <c r="T143" s="372" t="s">
        <v>145</v>
      </c>
      <c r="U143" s="372" t="s">
        <v>146</v>
      </c>
      <c r="V143" s="372" t="s">
        <v>147</v>
      </c>
      <c r="W143" s="372">
        <v>2014</v>
      </c>
      <c r="X143" s="372" t="s">
        <v>148</v>
      </c>
      <c r="Y143" s="372" t="s">
        <v>149</v>
      </c>
      <c r="Z143" s="372" t="s">
        <v>150</v>
      </c>
      <c r="AA143" s="372" t="s">
        <v>151</v>
      </c>
      <c r="AB143" s="372">
        <v>2015</v>
      </c>
      <c r="AC143" s="372" t="s">
        <v>152</v>
      </c>
      <c r="AD143" s="372" t="s">
        <v>153</v>
      </c>
      <c r="AE143" s="372" t="s">
        <v>68</v>
      </c>
      <c r="AF143" s="372" t="s">
        <v>69</v>
      </c>
      <c r="AG143" s="372">
        <v>2016</v>
      </c>
      <c r="AH143" s="372" t="s">
        <v>70</v>
      </c>
      <c r="AI143" s="372" t="s">
        <v>71</v>
      </c>
      <c r="AJ143" s="372" t="s">
        <v>72</v>
      </c>
      <c r="AK143" s="372" t="s">
        <v>73</v>
      </c>
      <c r="AL143" s="372">
        <v>2017</v>
      </c>
      <c r="AM143" s="372" t="s">
        <v>83</v>
      </c>
      <c r="AN143" s="372" t="s">
        <v>84</v>
      </c>
      <c r="AO143" s="372" t="s">
        <v>82</v>
      </c>
      <c r="AP143" s="372" t="s">
        <v>154</v>
      </c>
      <c r="AQ143" s="372">
        <v>2018</v>
      </c>
      <c r="AR143" s="372" t="s">
        <v>85</v>
      </c>
      <c r="AS143" s="372" t="s">
        <v>155</v>
      </c>
      <c r="AT143" s="372" t="s">
        <v>156</v>
      </c>
      <c r="AU143" s="372" t="s">
        <v>157</v>
      </c>
      <c r="AV143" s="372">
        <v>2019</v>
      </c>
      <c r="AW143" s="373" t="s">
        <v>443</v>
      </c>
      <c r="AX143" s="373" t="s">
        <v>444</v>
      </c>
      <c r="AY143" s="373" t="s">
        <v>445</v>
      </c>
      <c r="AZ143" s="373" t="s">
        <v>446</v>
      </c>
      <c r="BA143" s="231">
        <v>2020</v>
      </c>
      <c r="BC143" s="70">
        <v>15</v>
      </c>
    </row>
    <row r="144" spans="1:55" s="1" customFormat="1" ht="39" customHeight="1">
      <c r="A144" s="218" t="s">
        <v>75</v>
      </c>
      <c r="B144" s="528"/>
      <c r="C144" s="221" t="s">
        <v>74</v>
      </c>
      <c r="D144" s="219">
        <f>'T 4'!D21</f>
        <v>1399.7578997633964</v>
      </c>
      <c r="E144" s="219">
        <f>'T 4'!E21</f>
        <v>1457.7142360697226</v>
      </c>
      <c r="F144" s="219">
        <f>'T 4'!F21</f>
        <v>1575.7534358161768</v>
      </c>
      <c r="G144" s="219">
        <f>'T 4'!G21</f>
        <v>1775.9155715682189</v>
      </c>
      <c r="H144" s="219">
        <f>'T 4'!H21</f>
        <v>6209.1411432175137</v>
      </c>
      <c r="I144" s="219">
        <f>'T 4'!I21</f>
        <v>1773.1890331555521</v>
      </c>
      <c r="J144" s="219">
        <f>'T 4'!J21</f>
        <v>1814.11524627374</v>
      </c>
      <c r="K144" s="219">
        <f>'T 4'!K21</f>
        <v>1864.659979964445</v>
      </c>
      <c r="L144" s="219">
        <f>'T 4'!L21</f>
        <v>2078.8190308216435</v>
      </c>
      <c r="M144" s="219">
        <f>'T 4'!M21</f>
        <v>7530.7832902153805</v>
      </c>
      <c r="N144" s="219">
        <f>'T 4'!N21</f>
        <v>2066.6393476946746</v>
      </c>
      <c r="O144" s="219">
        <f>'T 4'!O21</f>
        <v>2127.3018592192666</v>
      </c>
      <c r="P144" s="219">
        <f>'T 4'!P21</f>
        <v>2202.3895182887168</v>
      </c>
      <c r="Q144" s="219">
        <f>'T 4'!Q21</f>
        <v>2272.5861183153056</v>
      </c>
      <c r="R144" s="219">
        <f>'T 4'!R21</f>
        <v>8668.9168435179636</v>
      </c>
      <c r="S144" s="219">
        <f>'T 4'!S21</f>
        <v>2349.3005880575797</v>
      </c>
      <c r="T144" s="219">
        <f>'T 4'!T21</f>
        <v>2445.5651278139821</v>
      </c>
      <c r="U144" s="219">
        <f>'T 4'!U21</f>
        <v>2498.9597583341101</v>
      </c>
      <c r="V144" s="219">
        <f>'T 4'!V21</f>
        <v>2519.1588306578501</v>
      </c>
      <c r="W144" s="219">
        <f>'T 4'!W21</f>
        <v>9812.9843048635212</v>
      </c>
      <c r="X144" s="219">
        <f>'T 4'!X21</f>
        <v>2697.5054218977948</v>
      </c>
      <c r="Y144" s="219">
        <f>'T 4'!Y21</f>
        <v>2824.5427506384085</v>
      </c>
      <c r="Z144" s="219">
        <f>'T 4'!Z21</f>
        <v>2907.2957686861569</v>
      </c>
      <c r="AA144" s="219">
        <f>'T 4'!AA21</f>
        <v>2967.4829821882499</v>
      </c>
      <c r="AB144" s="219">
        <f>'T 4'!AB21</f>
        <v>11396.82692341061</v>
      </c>
      <c r="AC144" s="219">
        <f>'T 4'!AC21</f>
        <v>3352.9796594043137</v>
      </c>
      <c r="AD144" s="219">
        <f>'T 4'!AD21</f>
        <v>3533.9028117367388</v>
      </c>
      <c r="AE144" s="219">
        <f>'T 4'!AE21</f>
        <v>3580.0109619593145</v>
      </c>
      <c r="AF144" s="219">
        <f>'T 4'!AF21</f>
        <v>3541.8189248145504</v>
      </c>
      <c r="AG144" s="219">
        <f>'T 4'!AG21</f>
        <v>14008.712357914917</v>
      </c>
      <c r="AH144" s="219">
        <f>'T 4'!AH21</f>
        <v>3487.1303387768689</v>
      </c>
      <c r="AI144" s="219">
        <f>'T 4'!AI21</f>
        <v>3736.2816033331178</v>
      </c>
      <c r="AJ144" s="219">
        <f>'T 4'!AJ21</f>
        <v>3701.0746050546086</v>
      </c>
      <c r="AK144" s="219">
        <f>'T 4'!AK21</f>
        <v>3617.331064024967</v>
      </c>
      <c r="AL144" s="219">
        <f>'T 4'!AL21</f>
        <v>14541.817611189563</v>
      </c>
      <c r="AM144" s="219">
        <f>'T 4'!AM21</f>
        <v>2794.5426350474791</v>
      </c>
      <c r="AN144" s="219">
        <f>'T 4'!AN21</f>
        <v>2963.470972885762</v>
      </c>
      <c r="AO144" s="219">
        <f>'T 4'!AO21</f>
        <v>2994.9463082711618</v>
      </c>
      <c r="AP144" s="219">
        <f>'T 4'!AP21</f>
        <v>2945.86962654628</v>
      </c>
      <c r="AQ144" s="219">
        <f>'T 4'!AQ21</f>
        <v>11698.829542750684</v>
      </c>
      <c r="AR144" s="219">
        <f>'T 4'!AR21</f>
        <v>3395.1271149818999</v>
      </c>
      <c r="AS144" s="219">
        <f>'T 4'!AS21</f>
        <v>3659.3503703710016</v>
      </c>
      <c r="AT144" s="219">
        <f>'T 4'!AT21</f>
        <v>3628.2225852144929</v>
      </c>
      <c r="AU144" s="219">
        <f>'T 4'!AU21</f>
        <v>3529.1422786111407</v>
      </c>
      <c r="AV144" s="219">
        <f>'T 4'!AV21</f>
        <v>14211.842349178536</v>
      </c>
      <c r="AW144" s="219">
        <f>'T 4'!AW21</f>
        <v>3685.5811530759684</v>
      </c>
      <c r="AX144" s="219">
        <f>'T 4'!AX21</f>
        <v>3835.980838070248</v>
      </c>
      <c r="AY144" s="219">
        <f>'T 4'!AY13</f>
        <v>0</v>
      </c>
      <c r="AZ144" s="219">
        <f>'T 4'!AZ13</f>
        <v>0</v>
      </c>
      <c r="BA144" s="219">
        <f>'T 4'!BA13</f>
        <v>12192.562034185899</v>
      </c>
    </row>
    <row r="145" spans="1:53" ht="39" customHeight="1">
      <c r="A145" s="216" t="s">
        <v>81</v>
      </c>
      <c r="B145" s="533"/>
      <c r="C145" s="222" t="s">
        <v>76</v>
      </c>
      <c r="D145" s="235" t="e">
        <f>D144/B144*100-100</f>
        <v>#DIV/0!</v>
      </c>
      <c r="E145" s="235">
        <f>E144/D144*100-100</f>
        <v>4.1404543111435572</v>
      </c>
      <c r="F145" s="235">
        <f>F144/E144*100-100</f>
        <v>8.0975541588117039</v>
      </c>
      <c r="G145" s="235">
        <f>G144/F144*100-100</f>
        <v>12.702630449818187</v>
      </c>
      <c r="H145" s="236"/>
      <c r="I145" s="235">
        <f>I144/G144*100-100</f>
        <v>-0.15352860554396841</v>
      </c>
      <c r="J145" s="235">
        <f>J144/I144*100-100</f>
        <v>2.3080569726599265</v>
      </c>
      <c r="K145" s="235">
        <f>K144/J144*100-100</f>
        <v>2.7861919905323447</v>
      </c>
      <c r="L145" s="235">
        <f>L144/K144*100-100</f>
        <v>11.485152958625847</v>
      </c>
      <c r="M145" s="236"/>
      <c r="N145" s="235">
        <f>N144/L144*100-100</f>
        <v>-0.58589434416303732</v>
      </c>
      <c r="O145" s="235">
        <f>O144/N144*100-100</f>
        <v>2.935321617303984</v>
      </c>
      <c r="P145" s="235">
        <f>P144/O144*100-100</f>
        <v>3.5297134134507928</v>
      </c>
      <c r="Q145" s="235">
        <f>Q144/P144*100-100</f>
        <v>3.1872926856795232</v>
      </c>
      <c r="R145" s="236"/>
      <c r="S145" s="235">
        <f>S144/Q144*100-100</f>
        <v>3.3756463231036378</v>
      </c>
      <c r="T145" s="235">
        <f>T144/S144*100-100</f>
        <v>4.097582925137516</v>
      </c>
      <c r="U145" s="235">
        <f>U144/T144*100-100</f>
        <v>2.1833248238968679</v>
      </c>
      <c r="V145" s="235">
        <f>V144/U144*100-100</f>
        <v>0.80829922356193151</v>
      </c>
      <c r="W145" s="236"/>
      <c r="X145" s="235">
        <f>X144/V144*100-100</f>
        <v>7.0796088388508309</v>
      </c>
      <c r="Y145" s="235">
        <f>Y144/X144*100-100</f>
        <v>4.7094373827518865</v>
      </c>
      <c r="Z145" s="235">
        <f>Z144/Y144*100-100</f>
        <v>2.9297845829752163</v>
      </c>
      <c r="AA145" s="235">
        <f>AA144/Z144*100-100</f>
        <v>2.0702129501358684</v>
      </c>
      <c r="AB145" s="236"/>
      <c r="AC145" s="235">
        <f>AC144/AA144*100-100</f>
        <v>12.990695465818476</v>
      </c>
      <c r="AD145" s="235">
        <f>AD144/AC144*100-100</f>
        <v>5.395891735429359</v>
      </c>
      <c r="AE145" s="235">
        <f>AE144/AD144*100-100</f>
        <v>1.3047373592007574</v>
      </c>
      <c r="AF145" s="235">
        <f>AF144/AE144*100-100</f>
        <v>-1.0668134134388652</v>
      </c>
      <c r="AG145" s="235"/>
      <c r="AH145" s="235">
        <f>AH144/AF144*100-100</f>
        <v>-1.54408193074255</v>
      </c>
      <c r="AI145" s="235">
        <f>AI144/AH144*100-100</f>
        <v>7.1448796101966252</v>
      </c>
      <c r="AJ145" s="235">
        <f>AJ144/AI144*100-100</f>
        <v>-0.9423004477794592</v>
      </c>
      <c r="AK145" s="235">
        <f>AK144/AJ144*100-100</f>
        <v>-2.2626817874806306</v>
      </c>
      <c r="AL145" s="235"/>
      <c r="AM145" s="235">
        <f>AM144/AK144*100-100</f>
        <v>-22.745731988986918</v>
      </c>
      <c r="AN145" s="235">
        <f>AN144/AM144*100-100</f>
        <v>6.0449368608546052</v>
      </c>
      <c r="AO145" s="235">
        <f>AO144/AN144*100-100</f>
        <v>1.0621104668607586</v>
      </c>
      <c r="AP145" s="235">
        <f>AP144/AO144*100-100</f>
        <v>-1.6386498011448936</v>
      </c>
      <c r="AQ145" s="235"/>
      <c r="AR145" s="235">
        <f>AR144/AP144*100-100</f>
        <v>15.250419923108652</v>
      </c>
      <c r="AS145" s="235">
        <f>AS144/AR144*100-100</f>
        <v>7.7824260017584237</v>
      </c>
      <c r="AT145" s="235">
        <f>AT144/AS144*100-100</f>
        <v>-0.85063691655611251</v>
      </c>
      <c r="AU145" s="235">
        <f>AU144/AT144*100-100</f>
        <v>-2.7308221663995482</v>
      </c>
      <c r="AV145" s="235"/>
      <c r="AW145" s="237">
        <f>AW144/AU144*100-100</f>
        <v>4.4327732382156313</v>
      </c>
      <c r="AX145" s="237">
        <f>AX144/AV144*100-100</f>
        <v>-73.008560439794266</v>
      </c>
      <c r="AY145" s="237">
        <f>AY144/AW144*100-100</f>
        <v>-100</v>
      </c>
      <c r="AZ145" s="237">
        <f>AZ144/AX144*100-100</f>
        <v>-100</v>
      </c>
      <c r="BA145" s="237" t="e">
        <f>BA144/AY144*100-100</f>
        <v>#DIV/0!</v>
      </c>
    </row>
    <row r="146" spans="1:53" ht="39" customHeight="1">
      <c r="A146" s="224" t="s">
        <v>79</v>
      </c>
      <c r="B146" s="534"/>
      <c r="C146" s="225" t="s">
        <v>77</v>
      </c>
      <c r="D146" s="238" t="e">
        <f>D144/#REF!*100-100</f>
        <v>#REF!</v>
      </c>
      <c r="E146" s="238" t="e">
        <f>E144/#REF!*100-100</f>
        <v>#REF!</v>
      </c>
      <c r="F146" s="238" t="e">
        <f>F144/#REF!*100-100</f>
        <v>#REF!</v>
      </c>
      <c r="G146" s="238" t="e">
        <f>G144/#REF!*100-100</f>
        <v>#REF!</v>
      </c>
      <c r="H146" s="239"/>
      <c r="I146" s="238">
        <f t="shared" ref="I146:BA146" si="93">I144/D144*100-100</f>
        <v>26.678265824059835</v>
      </c>
      <c r="J146" s="238">
        <f t="shared" si="93"/>
        <v>24.449305727091144</v>
      </c>
      <c r="K146" s="238">
        <f t="shared" si="93"/>
        <v>18.334501932951611</v>
      </c>
      <c r="L146" s="238">
        <f t="shared" si="93"/>
        <v>17.056185783986692</v>
      </c>
      <c r="M146" s="238">
        <f t="shared" si="93"/>
        <v>21.285426059955938</v>
      </c>
      <c r="N146" s="238">
        <f t="shared" si="93"/>
        <v>16.549296722013949</v>
      </c>
      <c r="O146" s="238">
        <f t="shared" si="93"/>
        <v>17.263876349025978</v>
      </c>
      <c r="P146" s="238">
        <f t="shared" si="93"/>
        <v>18.112124567113369</v>
      </c>
      <c r="Q146" s="238">
        <f t="shared" si="93"/>
        <v>9.3210175883889406</v>
      </c>
      <c r="R146" s="238">
        <f t="shared" si="93"/>
        <v>15.113083320049057</v>
      </c>
      <c r="S146" s="238">
        <f t="shared" si="93"/>
        <v>13.677337590528921</v>
      </c>
      <c r="T146" s="238">
        <f t="shared" si="93"/>
        <v>14.960888940863342</v>
      </c>
      <c r="U146" s="238">
        <f t="shared" si="93"/>
        <v>13.465839606602927</v>
      </c>
      <c r="V146" s="238">
        <f t="shared" si="93"/>
        <v>10.849873206359788</v>
      </c>
      <c r="W146" s="238">
        <f t="shared" si="93"/>
        <v>13.197351895248772</v>
      </c>
      <c r="X146" s="238">
        <f t="shared" si="93"/>
        <v>14.821638219063033</v>
      </c>
      <c r="Y146" s="238">
        <f t="shared" si="93"/>
        <v>15.496525466209235</v>
      </c>
      <c r="Z146" s="238">
        <f t="shared" si="93"/>
        <v>16.340239533279117</v>
      </c>
      <c r="AA146" s="238">
        <f t="shared" si="93"/>
        <v>17.796581385593896</v>
      </c>
      <c r="AB146" s="238">
        <f t="shared" si="93"/>
        <v>16.1402746538798</v>
      </c>
      <c r="AC146" s="238">
        <f t="shared" si="93"/>
        <v>24.299274143640773</v>
      </c>
      <c r="AD146" s="238">
        <f t="shared" si="93"/>
        <v>25.114155589891467</v>
      </c>
      <c r="AE146" s="238">
        <f t="shared" si="93"/>
        <v>23.138863287279719</v>
      </c>
      <c r="AF146" s="238">
        <f t="shared" si="93"/>
        <v>19.354312933676198</v>
      </c>
      <c r="AG146" s="238">
        <f t="shared" si="93"/>
        <v>22.917654642443892</v>
      </c>
      <c r="AH146" s="238">
        <f t="shared" si="93"/>
        <v>4.0009392540242317</v>
      </c>
      <c r="AI146" s="238">
        <f t="shared" si="93"/>
        <v>5.7267786460975003</v>
      </c>
      <c r="AJ146" s="238">
        <f t="shared" si="93"/>
        <v>3.3816556536194753</v>
      </c>
      <c r="AK146" s="238">
        <f t="shared" si="93"/>
        <v>2.132015803556925</v>
      </c>
      <c r="AL146" s="238">
        <f t="shared" si="93"/>
        <v>3.8055264442162837</v>
      </c>
      <c r="AM146" s="238">
        <f t="shared" si="93"/>
        <v>-19.861250840779263</v>
      </c>
      <c r="AN146" s="238">
        <f t="shared" si="93"/>
        <v>-20.683950314610527</v>
      </c>
      <c r="AO146" s="238">
        <f t="shared" si="93"/>
        <v>-19.079007373130977</v>
      </c>
      <c r="AP146" s="238">
        <f t="shared" si="93"/>
        <v>-18.562344048530605</v>
      </c>
      <c r="AQ146" s="238">
        <f t="shared" si="93"/>
        <v>-19.550431345331077</v>
      </c>
      <c r="AR146" s="238">
        <f t="shared" si="93"/>
        <v>21.491333587194219</v>
      </c>
      <c r="AS146" s="238">
        <f t="shared" si="93"/>
        <v>23.481903614112596</v>
      </c>
      <c r="AT146" s="238">
        <f t="shared" si="93"/>
        <v>21.144829047332436</v>
      </c>
      <c r="AU146" s="238">
        <f t="shared" si="93"/>
        <v>19.79967636071818</v>
      </c>
      <c r="AV146" s="238">
        <f t="shared" si="93"/>
        <v>21.480890863864843</v>
      </c>
      <c r="AW146" s="240">
        <f t="shared" si="93"/>
        <v>8.5550269034806661</v>
      </c>
      <c r="AX146" s="240">
        <f t="shared" si="93"/>
        <v>4.8268257975346103</v>
      </c>
      <c r="AY146" s="240">
        <f t="shared" si="93"/>
        <v>-100</v>
      </c>
      <c r="AZ146" s="240">
        <f t="shared" si="93"/>
        <v>-100</v>
      </c>
      <c r="BA146" s="240">
        <f t="shared" si="93"/>
        <v>-14.208434525094162</v>
      </c>
    </row>
    <row r="147" spans="1:53" ht="39" customHeight="1">
      <c r="A147" s="226" t="s">
        <v>473</v>
      </c>
      <c r="B147" s="529"/>
      <c r="C147" s="227" t="s">
        <v>472</v>
      </c>
      <c r="D147" s="229">
        <f>'T 5'!D21</f>
        <v>1775.0091792406422</v>
      </c>
      <c r="E147" s="229">
        <f>'T 5'!E21</f>
        <v>1842.5404820606593</v>
      </c>
      <c r="F147" s="229">
        <f>'T 5'!F21</f>
        <v>1960.088068337951</v>
      </c>
      <c r="G147" s="229">
        <f>'T 5'!G21</f>
        <v>1943.7120907451458</v>
      </c>
      <c r="H147" s="229">
        <f>'T 5'!H21</f>
        <v>7521.3498203843992</v>
      </c>
      <c r="I147" s="229">
        <f>'T 5'!I21</f>
        <v>1979.6786471438993</v>
      </c>
      <c r="J147" s="229">
        <f>'T 5'!J21</f>
        <v>2039.1052070162468</v>
      </c>
      <c r="K147" s="229">
        <f>'T 5'!K21</f>
        <v>2064.1929786573783</v>
      </c>
      <c r="L147" s="229">
        <f>'T 5'!L21</f>
        <v>2278.3905341787922</v>
      </c>
      <c r="M147" s="229">
        <f>'T 5'!M21</f>
        <v>8361.3673669963173</v>
      </c>
      <c r="N147" s="229">
        <f>'T 5'!N21</f>
        <v>2349.6914138793063</v>
      </c>
      <c r="O147" s="229">
        <f>'T 5'!O21</f>
        <v>2372.2661867021679</v>
      </c>
      <c r="P147" s="229">
        <f>'T 5'!P21</f>
        <v>2397.3570880629172</v>
      </c>
      <c r="Q147" s="229">
        <f>'T 5'!Q21</f>
        <v>2459.478475182766</v>
      </c>
      <c r="R147" s="229">
        <f>'T 5'!R21</f>
        <v>9578.7931638271584</v>
      </c>
      <c r="S147" s="229">
        <f>'T 5'!S21</f>
        <v>2548.471429098734</v>
      </c>
      <c r="T147" s="229">
        <f>'T 5'!T21</f>
        <v>2661.2200560395713</v>
      </c>
      <c r="U147" s="229">
        <f>'T 5'!U21</f>
        <v>2730.7472855417509</v>
      </c>
      <c r="V147" s="229">
        <f>'T 5'!V21</f>
        <v>2754.6984798909925</v>
      </c>
      <c r="W147" s="229">
        <f>'T 5'!W21</f>
        <v>10695.13725057105</v>
      </c>
      <c r="X147" s="229">
        <f>'T 5'!X21</f>
        <v>2915.3311245822824</v>
      </c>
      <c r="Y147" s="229">
        <f>'T 5'!Y21</f>
        <v>3058.8975181716669</v>
      </c>
      <c r="Z147" s="229">
        <f>'T 5'!Z21</f>
        <v>3136.0554336868267</v>
      </c>
      <c r="AA147" s="229">
        <f>'T 5'!AA21</f>
        <v>3169.7491739144639</v>
      </c>
      <c r="AB147" s="229">
        <f>'T 5'!AB21</f>
        <v>12280.03325035524</v>
      </c>
      <c r="AC147" s="229">
        <f>'T 5'!AC21</f>
        <v>3592.6924977481267</v>
      </c>
      <c r="AD147" s="229">
        <f>'T 5'!AD21</f>
        <v>3810.1335727455526</v>
      </c>
      <c r="AE147" s="229">
        <f>'T 5'!AE21</f>
        <v>3808.1024906690304</v>
      </c>
      <c r="AF147" s="229">
        <f>'T 5'!AF21</f>
        <v>3716.1601455202463</v>
      </c>
      <c r="AG147" s="229">
        <f>'T 5'!AG21</f>
        <v>14927.088706682956</v>
      </c>
      <c r="AH147" s="229">
        <f>'T 5'!AH21</f>
        <v>3654.2142976293271</v>
      </c>
      <c r="AI147" s="229">
        <f>'T 5'!AI21</f>
        <v>3876.7269184114771</v>
      </c>
      <c r="AJ147" s="229">
        <f>'T 5'!AJ21</f>
        <v>3845.2224466683101</v>
      </c>
      <c r="AK147" s="229">
        <f>'T 5'!AK21</f>
        <v>3730.2885943137589</v>
      </c>
      <c r="AL147" s="229">
        <f>'T 5'!AL21</f>
        <v>15106.452257022873</v>
      </c>
      <c r="AM147" s="229">
        <f>'T 5'!AM21</f>
        <v>2841.7152656025419</v>
      </c>
      <c r="AN147" s="229">
        <f>'T 5'!AN21</f>
        <v>3000.0472073118403</v>
      </c>
      <c r="AO147" s="229">
        <f>'T 5'!AO21</f>
        <v>2963.2786541309524</v>
      </c>
      <c r="AP147" s="229">
        <f>'T 5'!AP21</f>
        <v>2893.7884157053495</v>
      </c>
      <c r="AQ147" s="229">
        <f>'T 5'!AQ21</f>
        <v>11698.829542750686</v>
      </c>
      <c r="AR147" s="229">
        <f>'T 5'!AR21</f>
        <v>3331.0588490015807</v>
      </c>
      <c r="AS147" s="229">
        <f>'T 5'!AS21</f>
        <v>3605.0534760392511</v>
      </c>
      <c r="AT147" s="229">
        <f>'T 5'!AT21</f>
        <v>3553.3011899149242</v>
      </c>
      <c r="AU147" s="229">
        <f>'T 5'!AU21</f>
        <v>3462.5301010046906</v>
      </c>
      <c r="AV147" s="229">
        <f>'T 5'!AV21</f>
        <v>13951.943615960445</v>
      </c>
      <c r="AW147" s="229">
        <f>'T 5'!AW21</f>
        <v>3581.7188749491706</v>
      </c>
      <c r="AX147" s="229">
        <f>'T 5'!AX21</f>
        <v>3754.9603850883768</v>
      </c>
      <c r="AY147" s="229">
        <f>'T 5'!AY13</f>
        <v>0</v>
      </c>
      <c r="AZ147" s="229">
        <f>'T 5'!AZ13</f>
        <v>0</v>
      </c>
      <c r="BA147" s="229">
        <f>'T 5'!BA13</f>
        <v>11641.740514630956</v>
      </c>
    </row>
    <row r="148" spans="1:53" ht="39" customHeight="1">
      <c r="A148" s="216" t="s">
        <v>81</v>
      </c>
      <c r="B148" s="533"/>
      <c r="C148" s="222" t="s">
        <v>76</v>
      </c>
      <c r="D148" s="235" t="e">
        <f>D147/B147*100-100</f>
        <v>#DIV/0!</v>
      </c>
      <c r="E148" s="235">
        <f>E147/D147*100-100</f>
        <v>3.8045607656466984</v>
      </c>
      <c r="F148" s="235">
        <f>F147/E147*100-100</f>
        <v>6.37964741734352</v>
      </c>
      <c r="G148" s="235">
        <f>G147/F147*100-100</f>
        <v>-0.83547152076135944</v>
      </c>
      <c r="H148" s="236"/>
      <c r="I148" s="235">
        <f>I147/G147*100-100</f>
        <v>1.8504055497728302</v>
      </c>
      <c r="J148" s="235">
        <f>J147/I147*100-100</f>
        <v>3.0018286027423216</v>
      </c>
      <c r="K148" s="235">
        <f>K147/J147*100-100</f>
        <v>1.2303323808309727</v>
      </c>
      <c r="L148" s="235">
        <f>L147/K147*100-100</f>
        <v>10.376818337049841</v>
      </c>
      <c r="M148" s="236"/>
      <c r="N148" s="235">
        <f>N147/L147*100-100</f>
        <v>3.129440656942208</v>
      </c>
      <c r="O148" s="235">
        <f>O147/N147*100-100</f>
        <v>0.96075479058718827</v>
      </c>
      <c r="P148" s="235">
        <f>P147/O147*100-100</f>
        <v>1.0576764741409477</v>
      </c>
      <c r="Q148" s="235">
        <f>Q147/P147*100-100</f>
        <v>2.5912446430766494</v>
      </c>
      <c r="R148" s="236"/>
      <c r="S148" s="235">
        <f>S147/Q147*100-100</f>
        <v>3.6183668535401523</v>
      </c>
      <c r="T148" s="235">
        <f>T147/S147*100-100</f>
        <v>4.4241668026355256</v>
      </c>
      <c r="U148" s="235">
        <f>U147/T147*100-100</f>
        <v>2.6126073018422318</v>
      </c>
      <c r="V148" s="235">
        <f>V147/U147*100-100</f>
        <v>0.87709303881959499</v>
      </c>
      <c r="W148" s="236"/>
      <c r="X148" s="235">
        <f>X147/V147*100-100</f>
        <v>5.8312242107036809</v>
      </c>
      <c r="Y148" s="235">
        <f>Y147/X147*100-100</f>
        <v>4.9245312952213851</v>
      </c>
      <c r="Z148" s="235">
        <f>Z147/Y147*100-100</f>
        <v>2.5224093012857054</v>
      </c>
      <c r="AA148" s="235">
        <f>AA147/Z147*100-100</f>
        <v>1.0743987451786268</v>
      </c>
      <c r="AB148" s="236"/>
      <c r="AC148" s="235">
        <f>AC147/AA147*100-100</f>
        <v>13.343116462156885</v>
      </c>
      <c r="AD148" s="235">
        <f>AD147/AC147*100-100</f>
        <v>6.0523152241310925</v>
      </c>
      <c r="AE148" s="235">
        <f>AE147/AD147*100-100</f>
        <v>-5.3307371979045115E-2</v>
      </c>
      <c r="AF148" s="235">
        <f>AF147/AE147*100-100</f>
        <v>-2.4143873589030278</v>
      </c>
      <c r="AG148" s="235"/>
      <c r="AH148" s="235">
        <f>AH147/AF147*100-100</f>
        <v>-1.6669316031924382</v>
      </c>
      <c r="AI148" s="235">
        <f>AI147/AH147*100-100</f>
        <v>6.0892055763260799</v>
      </c>
      <c r="AJ148" s="235">
        <f>AJ147/AI147*100-100</f>
        <v>-0.81265646010672299</v>
      </c>
      <c r="AK148" s="235">
        <f>AK147/AJ147*100-100</f>
        <v>-2.989003989980759</v>
      </c>
      <c r="AL148" s="235"/>
      <c r="AM148" s="235">
        <f>AM147/AK147*100-100</f>
        <v>-23.82049823345325</v>
      </c>
      <c r="AN148" s="235">
        <f>AN147/AM147*100-100</f>
        <v>5.5717032464801264</v>
      </c>
      <c r="AO148" s="235">
        <f>AO147/AN147*100-100</f>
        <v>-1.2255991536157893</v>
      </c>
      <c r="AP148" s="235">
        <f>AP147/AO147*100-100</f>
        <v>-2.3450456921670195</v>
      </c>
      <c r="AQ148" s="235"/>
      <c r="AR148" s="235">
        <f>AR147/AP147*100-100</f>
        <v>15.110656706034547</v>
      </c>
      <c r="AS148" s="235">
        <f>AS147/AR147*100-100</f>
        <v>8.2254514092356743</v>
      </c>
      <c r="AT148" s="235">
        <f>AT147/AS147*100-100</f>
        <v>-1.4355483619950462</v>
      </c>
      <c r="AU148" s="235">
        <f>AU147/AT147*100-100</f>
        <v>-2.5545565675058128</v>
      </c>
      <c r="AV148" s="235"/>
      <c r="AW148" s="237">
        <f>AW147/AU147*100-100</f>
        <v>3.4422451348479655</v>
      </c>
      <c r="AX148" s="237">
        <f>AX147/AV147*100-100</f>
        <v>-73.086471043411763</v>
      </c>
      <c r="AY148" s="237">
        <f>AY147/AW147*100-100</f>
        <v>-100</v>
      </c>
      <c r="AZ148" s="237">
        <f>AZ147/AX147*100-100</f>
        <v>-100</v>
      </c>
      <c r="BA148" s="237" t="e">
        <f>BA147/AY147*100-100</f>
        <v>#DIV/0!</v>
      </c>
    </row>
    <row r="149" spans="1:53" ht="39" customHeight="1">
      <c r="A149" s="217" t="s">
        <v>79</v>
      </c>
      <c r="B149" s="530"/>
      <c r="C149" s="223" t="s">
        <v>77</v>
      </c>
      <c r="D149" s="242" t="e">
        <f>D147/#REF!*100-100</f>
        <v>#REF!</v>
      </c>
      <c r="E149" s="242" t="e">
        <f>E147/#REF!*100-100</f>
        <v>#REF!</v>
      </c>
      <c r="F149" s="242" t="e">
        <f>F147/#REF!*100-100</f>
        <v>#REF!</v>
      </c>
      <c r="G149" s="242" t="e">
        <f>G147/#REF!*100-100</f>
        <v>#REF!</v>
      </c>
      <c r="H149" s="243"/>
      <c r="I149" s="242">
        <f t="shared" ref="I149:BA149" si="94">I147/D147*100-100</f>
        <v>11.530614618613725</v>
      </c>
      <c r="J149" s="242">
        <f t="shared" si="94"/>
        <v>10.668136025741688</v>
      </c>
      <c r="K149" s="242">
        <f t="shared" si="94"/>
        <v>5.3112363674405145</v>
      </c>
      <c r="L149" s="242">
        <f t="shared" si="94"/>
        <v>17.218519400439774</v>
      </c>
      <c r="M149" s="242">
        <f t="shared" si="94"/>
        <v>11.168441392465198</v>
      </c>
      <c r="N149" s="242">
        <f t="shared" si="94"/>
        <v>18.69054693645495</v>
      </c>
      <c r="O149" s="242">
        <f t="shared" si="94"/>
        <v>16.338587069444259</v>
      </c>
      <c r="P149" s="242">
        <f t="shared" si="94"/>
        <v>16.140162903869594</v>
      </c>
      <c r="Q149" s="242">
        <f t="shared" si="94"/>
        <v>7.9480641394625451</v>
      </c>
      <c r="R149" s="242">
        <f t="shared" si="94"/>
        <v>14.560128067524204</v>
      </c>
      <c r="S149" s="242">
        <f t="shared" si="94"/>
        <v>8.4598349402505164</v>
      </c>
      <c r="T149" s="242">
        <f t="shared" si="94"/>
        <v>12.18049942949682</v>
      </c>
      <c r="U149" s="242">
        <f t="shared" si="94"/>
        <v>13.906572330791803</v>
      </c>
      <c r="V149" s="242">
        <f t="shared" si="94"/>
        <v>12.003357934908877</v>
      </c>
      <c r="W149" s="242">
        <f t="shared" si="94"/>
        <v>11.65432917958384</v>
      </c>
      <c r="X149" s="242">
        <f t="shared" si="94"/>
        <v>14.395283827580059</v>
      </c>
      <c r="Y149" s="242">
        <f t="shared" si="94"/>
        <v>14.943426464473575</v>
      </c>
      <c r="Z149" s="242">
        <f t="shared" si="94"/>
        <v>14.84238949136838</v>
      </c>
      <c r="AA149" s="242">
        <f t="shared" si="94"/>
        <v>15.067009948758354</v>
      </c>
      <c r="AB149" s="242">
        <f t="shared" si="94"/>
        <v>14.818846758601126</v>
      </c>
      <c r="AC149" s="242">
        <f t="shared" si="94"/>
        <v>23.234457569992117</v>
      </c>
      <c r="AD149" s="242">
        <f t="shared" si="94"/>
        <v>24.559046195928346</v>
      </c>
      <c r="AE149" s="242">
        <f t="shared" si="94"/>
        <v>21.429693166875168</v>
      </c>
      <c r="AF149" s="242">
        <f t="shared" si="94"/>
        <v>17.23830314721701</v>
      </c>
      <c r="AG149" s="242">
        <f t="shared" si="94"/>
        <v>21.555767825393659</v>
      </c>
      <c r="AH149" s="242">
        <f t="shared" si="94"/>
        <v>1.712414850972138</v>
      </c>
      <c r="AI149" s="242">
        <f t="shared" si="94"/>
        <v>1.7477955665984126</v>
      </c>
      <c r="AJ149" s="242">
        <f t="shared" si="94"/>
        <v>0.97476252517452622</v>
      </c>
      <c r="AK149" s="242">
        <f t="shared" si="94"/>
        <v>0.38018944933102716</v>
      </c>
      <c r="AL149" s="242">
        <f t="shared" si="94"/>
        <v>1.2015976716184014</v>
      </c>
      <c r="AM149" s="242">
        <f t="shared" si="94"/>
        <v>-22.234575365596214</v>
      </c>
      <c r="AN149" s="242">
        <f t="shared" si="94"/>
        <v>-22.613914509584916</v>
      </c>
      <c r="AO149" s="242">
        <f t="shared" si="94"/>
        <v>-22.936092898904121</v>
      </c>
      <c r="AP149" s="242">
        <f t="shared" si="94"/>
        <v>-22.424543234631315</v>
      </c>
      <c r="AQ149" s="242">
        <f t="shared" si="94"/>
        <v>-22.557399025889808</v>
      </c>
      <c r="AR149" s="242">
        <f t="shared" si="94"/>
        <v>17.220007553968685</v>
      </c>
      <c r="AS149" s="242">
        <f t="shared" si="94"/>
        <v>20.166558287911741</v>
      </c>
      <c r="AT149" s="242">
        <f t="shared" si="94"/>
        <v>19.911139135074322</v>
      </c>
      <c r="AU149" s="242">
        <f t="shared" si="94"/>
        <v>19.653879399496901</v>
      </c>
      <c r="AV149" s="242">
        <f t="shared" si="94"/>
        <v>19.259311924977382</v>
      </c>
      <c r="AW149" s="244">
        <f t="shared" si="94"/>
        <v>7.5249353827153271</v>
      </c>
      <c r="AX149" s="244">
        <f t="shared" si="94"/>
        <v>4.158243700002572</v>
      </c>
      <c r="AY149" s="244">
        <f t="shared" si="94"/>
        <v>-100</v>
      </c>
      <c r="AZ149" s="244">
        <f t="shared" si="94"/>
        <v>-100</v>
      </c>
      <c r="BA149" s="244">
        <f t="shared" si="94"/>
        <v>-16.558288686650897</v>
      </c>
    </row>
    <row r="150" spans="1:53" ht="39" customHeight="1">
      <c r="A150" s="376" t="s">
        <v>196</v>
      </c>
      <c r="B150" s="531"/>
      <c r="C150" s="248" t="s">
        <v>201</v>
      </c>
      <c r="D150" s="233">
        <f t="shared" ref="D150:AI150" si="95">D144/D151*100</f>
        <v>1.0113764773655054</v>
      </c>
      <c r="E150" s="233">
        <f t="shared" si="95"/>
        <v>0.95219576744751377</v>
      </c>
      <c r="F150" s="233">
        <f t="shared" si="95"/>
        <v>0.98801024269540716</v>
      </c>
      <c r="G150" s="233">
        <f t="shared" si="95"/>
        <v>1.1118694893413168</v>
      </c>
      <c r="H150" s="233">
        <f t="shared" si="95"/>
        <v>1.0167219641308438</v>
      </c>
      <c r="I150" s="233">
        <f t="shared" si="95"/>
        <v>1.042542796470066</v>
      </c>
      <c r="J150" s="233">
        <f t="shared" si="95"/>
        <v>1.0889590564575584</v>
      </c>
      <c r="K150" s="233">
        <f t="shared" si="95"/>
        <v>1.1033695141368687</v>
      </c>
      <c r="L150" s="233">
        <f t="shared" si="95"/>
        <v>1.1919676906505259</v>
      </c>
      <c r="M150" s="233">
        <f t="shared" si="95"/>
        <v>1.10734770913351</v>
      </c>
      <c r="N150" s="233">
        <f t="shared" si="95"/>
        <v>1.1208167623602296</v>
      </c>
      <c r="O150" s="233">
        <f t="shared" si="95"/>
        <v>1.2184050804778188</v>
      </c>
      <c r="P150" s="233">
        <f t="shared" si="95"/>
        <v>1.2232720093638252</v>
      </c>
      <c r="Q150" s="233">
        <f t="shared" si="95"/>
        <v>1.2327990936255979</v>
      </c>
      <c r="R150" s="233">
        <f t="shared" si="95"/>
        <v>1.1984093031557488</v>
      </c>
      <c r="S150" s="233">
        <f t="shared" si="95"/>
        <v>1.1931858591138336</v>
      </c>
      <c r="T150" s="233">
        <f t="shared" si="95"/>
        <v>1.2915126538275385</v>
      </c>
      <c r="U150" s="233">
        <f t="shared" si="95"/>
        <v>1.3235732717305539</v>
      </c>
      <c r="V150" s="233">
        <f t="shared" si="95"/>
        <v>1.4345700374365375</v>
      </c>
      <c r="W150" s="233">
        <f t="shared" si="95"/>
        <v>1.3072518156381052</v>
      </c>
      <c r="X150" s="233">
        <f t="shared" si="95"/>
        <v>1.7712219694099807</v>
      </c>
      <c r="Y150" s="233">
        <f t="shared" si="95"/>
        <v>1.8975139565001873</v>
      </c>
      <c r="Z150" s="233">
        <f t="shared" si="95"/>
        <v>1.9919286373088734</v>
      </c>
      <c r="AA150" s="233">
        <f t="shared" si="95"/>
        <v>2.0952595481079586</v>
      </c>
      <c r="AB150" s="233">
        <f t="shared" si="95"/>
        <v>1.9358212362221972</v>
      </c>
      <c r="AC150" s="233">
        <f t="shared" si="95"/>
        <v>2.5616452244286605</v>
      </c>
      <c r="AD150" s="233">
        <f t="shared" si="95"/>
        <v>2.6311078568628838</v>
      </c>
      <c r="AE150" s="233">
        <f t="shared" si="95"/>
        <v>2.5376270206643206</v>
      </c>
      <c r="AF150" s="233">
        <f t="shared" si="95"/>
        <v>2.4255041779857689</v>
      </c>
      <c r="AG150" s="233">
        <f t="shared" si="95"/>
        <v>2.536408100095545</v>
      </c>
      <c r="AH150" s="233">
        <f t="shared" si="95"/>
        <v>2.3886650866433619</v>
      </c>
      <c r="AI150" s="233">
        <f t="shared" si="95"/>
        <v>2.6503417611430806</v>
      </c>
      <c r="AJ150" s="233">
        <f t="shared" ref="AJ150:BA150" si="96">AJ144/AJ151*100</f>
        <v>2.5597310899260863</v>
      </c>
      <c r="AK150" s="233">
        <f t="shared" si="96"/>
        <v>2.3359888863523763</v>
      </c>
      <c r="AL150" s="233">
        <f t="shared" si="96"/>
        <v>2.4798427100674254</v>
      </c>
      <c r="AM150" s="233">
        <f t="shared" si="96"/>
        <v>1.7449342382833455</v>
      </c>
      <c r="AN150" s="233">
        <f t="shared" si="96"/>
        <v>1.8185408188778971</v>
      </c>
      <c r="AO150" s="233">
        <f t="shared" si="96"/>
        <v>1.742089609905936</v>
      </c>
      <c r="AP150" s="233">
        <f t="shared" si="96"/>
        <v>1.7096150517157263</v>
      </c>
      <c r="AQ150" s="233">
        <f t="shared" si="96"/>
        <v>1.7530558648248245</v>
      </c>
      <c r="AR150" s="233">
        <f t="shared" si="96"/>
        <v>2.0866595633381446</v>
      </c>
      <c r="AS150" s="233">
        <f t="shared" si="96"/>
        <v>2.314005674099199</v>
      </c>
      <c r="AT150" s="233">
        <f t="shared" si="96"/>
        <v>2.2739700127545674</v>
      </c>
      <c r="AU150" s="233">
        <f t="shared" si="96"/>
        <v>2.2105689183349768</v>
      </c>
      <c r="AV150" s="233">
        <f t="shared" si="96"/>
        <v>2.2204314559721521</v>
      </c>
      <c r="AW150" s="234">
        <f t="shared" si="96"/>
        <v>2.4221092991498892</v>
      </c>
      <c r="AX150" s="234">
        <f t="shared" si="96"/>
        <v>3.2901078153820698</v>
      </c>
      <c r="AY150" s="234" t="e">
        <f t="shared" si="96"/>
        <v>#DIV/0!</v>
      </c>
      <c r="AZ150" s="234" t="e">
        <f t="shared" si="96"/>
        <v>#DIV/0!</v>
      </c>
      <c r="BA150" s="234">
        <f t="shared" si="96"/>
        <v>4.536675177941734</v>
      </c>
    </row>
    <row r="151" spans="1:53" ht="39" customHeight="1">
      <c r="A151" s="249" t="s">
        <v>197</v>
      </c>
      <c r="B151" s="530"/>
      <c r="C151" s="515" t="s">
        <v>198</v>
      </c>
      <c r="D151" s="247">
        <f>'T 4'!D26</f>
        <v>138401.27104889471</v>
      </c>
      <c r="E151" s="247">
        <f>'T 4'!E26</f>
        <v>153089.76220061528</v>
      </c>
      <c r="F151" s="247">
        <f>'T 4'!F26</f>
        <v>159487.56072784608</v>
      </c>
      <c r="G151" s="247">
        <f>'T 4'!G26</f>
        <v>159723.38377773904</v>
      </c>
      <c r="H151" s="247">
        <f>'T 4'!H26</f>
        <v>610701.97775509523</v>
      </c>
      <c r="I151" s="247">
        <f>'T 4'!I26</f>
        <v>170083.09291084963</v>
      </c>
      <c r="J151" s="247">
        <f>'T 4'!J26</f>
        <v>166591.68547393812</v>
      </c>
      <c r="K151" s="247">
        <f>'T 4'!K26</f>
        <v>168996.87331157684</v>
      </c>
      <c r="L151" s="247">
        <f>'T 4'!L26</f>
        <v>174402.29690178193</v>
      </c>
      <c r="M151" s="247">
        <f>'T 4'!M26</f>
        <v>680073.94859814667</v>
      </c>
      <c r="N151" s="247">
        <f>'T 4'!N26</f>
        <v>184386.90579026676</v>
      </c>
      <c r="O151" s="247">
        <f>'T 4'!O26</f>
        <v>174597.25778433293</v>
      </c>
      <c r="P151" s="247">
        <f>'T 4'!P26</f>
        <v>180040.86592597596</v>
      </c>
      <c r="Q151" s="247">
        <f>'T 4'!Q26</f>
        <v>184343.59094406437</v>
      </c>
      <c r="R151" s="247">
        <f>'T 4'!R26</f>
        <v>723368.62044464005</v>
      </c>
      <c r="S151" s="247">
        <f>'T 4'!S26</f>
        <v>196893.09675546945</v>
      </c>
      <c r="T151" s="247">
        <f>'T 4'!T26</f>
        <v>189356.65249320504</v>
      </c>
      <c r="U151" s="247">
        <f>'T 4'!U26</f>
        <v>188804.03614276333</v>
      </c>
      <c r="V151" s="247">
        <f>'T 4'!V26</f>
        <v>175603.7533837934</v>
      </c>
      <c r="W151" s="247">
        <f>'T 4'!W26</f>
        <v>750657.53877523099</v>
      </c>
      <c r="X151" s="247">
        <f>'T 4'!X26</f>
        <v>152296.29422428473</v>
      </c>
      <c r="Y151" s="247">
        <f>'T 4'!Y26</f>
        <v>148854.91308048408</v>
      </c>
      <c r="Z151" s="247">
        <f>'T 4'!Z26</f>
        <v>145953.81150872746</v>
      </c>
      <c r="AA151" s="247">
        <f>'T 4'!AA26</f>
        <v>141628.41948950518</v>
      </c>
      <c r="AB151" s="247">
        <f>'T 4'!AB26</f>
        <v>588733.43830300157</v>
      </c>
      <c r="AC151" s="247">
        <f>'T 4'!AC26</f>
        <v>130891.64836056286</v>
      </c>
      <c r="AD151" s="247">
        <f>'T 4'!AD26</f>
        <v>134312.35068980689</v>
      </c>
      <c r="AE151" s="247">
        <f>'T 4'!AE26</f>
        <v>141077.11388658331</v>
      </c>
      <c r="AF151" s="247">
        <f>'T 4'!AF26</f>
        <v>146024.02902293956</v>
      </c>
      <c r="AG151" s="247">
        <f>'T 4'!AG26</f>
        <v>552305.1419598927</v>
      </c>
      <c r="AH151" s="247">
        <f>'T 4'!AH26</f>
        <v>145986.57460502803</v>
      </c>
      <c r="AI151" s="247">
        <f>'T 4'!AI26</f>
        <v>140973.57775178686</v>
      </c>
      <c r="AJ151" s="247">
        <f>'T 4'!AJ26</f>
        <v>144588.41476045357</v>
      </c>
      <c r="AK151" s="247">
        <f>'T 4'!AK26</f>
        <v>154852.23774644724</v>
      </c>
      <c r="AL151" s="247">
        <f>'T 4'!AL26</f>
        <v>586400.80486371566</v>
      </c>
      <c r="AM151" s="247">
        <f>'T 4'!AM26</f>
        <v>160151.74519108131</v>
      </c>
      <c r="AN151" s="247">
        <f>'T 4'!AN26</f>
        <v>162958.72724563457</v>
      </c>
      <c r="AO151" s="247">
        <f>'T 4'!AO26</f>
        <v>171916.89171677417</v>
      </c>
      <c r="AP151" s="247">
        <f>'T 4'!AP26</f>
        <v>172311.86772659028</v>
      </c>
      <c r="AQ151" s="247">
        <f>'T 4'!AQ26</f>
        <v>667339.2318800803</v>
      </c>
      <c r="AR151" s="247">
        <f>'T 4'!AR26</f>
        <v>162706.3261603885</v>
      </c>
      <c r="AS151" s="247">
        <f>'T 4'!AS26</f>
        <v>158139.21337057746</v>
      </c>
      <c r="AT151" s="247">
        <f>'T 4'!AT26</f>
        <v>159554.54842693618</v>
      </c>
      <c r="AU151" s="247">
        <f>'T 4'!AU26</f>
        <v>159648.59766821144</v>
      </c>
      <c r="AV151" s="247">
        <f>'T 4'!AV26</f>
        <v>640048.68562611355</v>
      </c>
      <c r="AW151" s="247">
        <f>'T 4'!AW26</f>
        <v>152164.11391383252</v>
      </c>
      <c r="AX151" s="247">
        <f>'T 4'!AX26</f>
        <v>116591.34147933044</v>
      </c>
      <c r="AY151" s="247">
        <f>'T 4'!AY26</f>
        <v>0</v>
      </c>
      <c r="AZ151" s="247">
        <f>'T 4'!AZ26</f>
        <v>0</v>
      </c>
      <c r="BA151" s="247">
        <f>'T 4'!BA26</f>
        <v>268755.45539316308</v>
      </c>
    </row>
    <row r="152" spans="1:53" s="537" customFormat="1">
      <c r="B152" s="538"/>
    </row>
    <row r="153" spans="1:53" s="71" customFormat="1" ht="74.25" customHeight="1" thickBot="1">
      <c r="A153" s="374" t="s">
        <v>431</v>
      </c>
      <c r="B153" s="358">
        <v>16</v>
      </c>
      <c r="C153" s="375" t="s">
        <v>432</v>
      </c>
      <c r="D153" s="372" t="s">
        <v>132</v>
      </c>
      <c r="E153" s="372" t="s">
        <v>133</v>
      </c>
      <c r="F153" s="372" t="s">
        <v>134</v>
      </c>
      <c r="G153" s="372" t="s">
        <v>135</v>
      </c>
      <c r="H153" s="372">
        <v>2011</v>
      </c>
      <c r="I153" s="372" t="s">
        <v>136</v>
      </c>
      <c r="J153" s="372" t="s">
        <v>137</v>
      </c>
      <c r="K153" s="372" t="s">
        <v>138</v>
      </c>
      <c r="L153" s="372" t="s">
        <v>139</v>
      </c>
      <c r="M153" s="372">
        <v>2012</v>
      </c>
      <c r="N153" s="372" t="s">
        <v>140</v>
      </c>
      <c r="O153" s="372" t="s">
        <v>141</v>
      </c>
      <c r="P153" s="372" t="s">
        <v>142</v>
      </c>
      <c r="Q153" s="372" t="s">
        <v>143</v>
      </c>
      <c r="R153" s="372">
        <v>2013</v>
      </c>
      <c r="S153" s="372" t="s">
        <v>144</v>
      </c>
      <c r="T153" s="372" t="s">
        <v>145</v>
      </c>
      <c r="U153" s="372" t="s">
        <v>146</v>
      </c>
      <c r="V153" s="372" t="s">
        <v>147</v>
      </c>
      <c r="W153" s="372">
        <v>2014</v>
      </c>
      <c r="X153" s="372" t="s">
        <v>148</v>
      </c>
      <c r="Y153" s="372" t="s">
        <v>149</v>
      </c>
      <c r="Z153" s="372" t="s">
        <v>150</v>
      </c>
      <c r="AA153" s="372" t="s">
        <v>151</v>
      </c>
      <c r="AB153" s="372">
        <v>2015</v>
      </c>
      <c r="AC153" s="372" t="s">
        <v>152</v>
      </c>
      <c r="AD153" s="372" t="s">
        <v>153</v>
      </c>
      <c r="AE153" s="372" t="s">
        <v>68</v>
      </c>
      <c r="AF153" s="372" t="s">
        <v>69</v>
      </c>
      <c r="AG153" s="372">
        <v>2016</v>
      </c>
      <c r="AH153" s="372" t="s">
        <v>70</v>
      </c>
      <c r="AI153" s="372" t="s">
        <v>71</v>
      </c>
      <c r="AJ153" s="372" t="s">
        <v>72</v>
      </c>
      <c r="AK153" s="372" t="s">
        <v>73</v>
      </c>
      <c r="AL153" s="372">
        <v>2017</v>
      </c>
      <c r="AM153" s="372" t="s">
        <v>83</v>
      </c>
      <c r="AN153" s="372" t="s">
        <v>84</v>
      </c>
      <c r="AO153" s="372" t="s">
        <v>82</v>
      </c>
      <c r="AP153" s="372" t="s">
        <v>154</v>
      </c>
      <c r="AQ153" s="372">
        <v>2018</v>
      </c>
      <c r="AR153" s="372" t="s">
        <v>85</v>
      </c>
      <c r="AS153" s="372" t="s">
        <v>155</v>
      </c>
      <c r="AT153" s="372" t="s">
        <v>156</v>
      </c>
      <c r="AU153" s="372" t="s">
        <v>157</v>
      </c>
      <c r="AV153" s="372">
        <v>2019</v>
      </c>
      <c r="AW153" s="373" t="s">
        <v>443</v>
      </c>
      <c r="AX153" s="373" t="s">
        <v>444</v>
      </c>
      <c r="AY153" s="373" t="s">
        <v>445</v>
      </c>
      <c r="AZ153" s="373" t="s">
        <v>446</v>
      </c>
      <c r="BA153" s="231">
        <v>2020</v>
      </c>
    </row>
    <row r="154" spans="1:53" s="1" customFormat="1" ht="39" customHeight="1">
      <c r="A154" s="218" t="s">
        <v>75</v>
      </c>
      <c r="B154" s="528"/>
      <c r="C154" s="221" t="s">
        <v>74</v>
      </c>
      <c r="D154" s="219">
        <f>'T 4'!D22</f>
        <v>1102.9254577375132</v>
      </c>
      <c r="E154" s="219">
        <f>'T 4'!E22</f>
        <v>1150.4147501245086</v>
      </c>
      <c r="F154" s="219">
        <f>'T 4'!F22</f>
        <v>1249.0299917883519</v>
      </c>
      <c r="G154" s="219">
        <f>'T 4'!G22</f>
        <v>1416.8236020590368</v>
      </c>
      <c r="H154" s="219">
        <f>'T 4'!H22</f>
        <v>4919.1938017094108</v>
      </c>
      <c r="I154" s="219">
        <f>'T 4'!I22</f>
        <v>1390.6327733026324</v>
      </c>
      <c r="J154" s="219">
        <f>'T 4'!J22</f>
        <v>1427.7401827983938</v>
      </c>
      <c r="K154" s="219">
        <f>'T 4'!K22</f>
        <v>1469.20826430583</v>
      </c>
      <c r="L154" s="219">
        <f>'T 4'!L22</f>
        <v>1639.3062791413031</v>
      </c>
      <c r="M154" s="219">
        <f>'T 4'!M22</f>
        <v>5926.8874995481583</v>
      </c>
      <c r="N154" s="219">
        <f>'T 4'!N22</f>
        <v>1665.2323721408222</v>
      </c>
      <c r="O154" s="219">
        <f>'T 4'!O22</f>
        <v>1696.9458210252487</v>
      </c>
      <c r="P154" s="219">
        <f>'T 4'!P22</f>
        <v>1756.638399524174</v>
      </c>
      <c r="Q154" s="219">
        <f>'T 4'!Q22</f>
        <v>1796.9167301984762</v>
      </c>
      <c r="R154" s="219">
        <f>'T 4'!R22</f>
        <v>6915.7333228887201</v>
      </c>
      <c r="S154" s="219">
        <f>'T 4'!S22</f>
        <v>1871.1690103526621</v>
      </c>
      <c r="T154" s="219">
        <f>'T 4'!T22</f>
        <v>1912.9522208538042</v>
      </c>
      <c r="U154" s="219">
        <f>'T 4'!U22</f>
        <v>1949.0820815432514</v>
      </c>
      <c r="V154" s="219">
        <f>'T 4'!V22</f>
        <v>1960.7875695078956</v>
      </c>
      <c r="W154" s="219">
        <f>'T 4'!W22</f>
        <v>7693.9908822576135</v>
      </c>
      <c r="X154" s="219">
        <f>'T 4'!X22</f>
        <v>1942.8551967841986</v>
      </c>
      <c r="Y154" s="219">
        <f>'T 4'!Y22</f>
        <v>2002.3139992902522</v>
      </c>
      <c r="Z154" s="219">
        <f>'T 4'!Z22</f>
        <v>2070.9221677660948</v>
      </c>
      <c r="AA154" s="219">
        <f>'T 4'!AA22</f>
        <v>2103.0520161044974</v>
      </c>
      <c r="AB154" s="219">
        <f>'T 4'!AB22</f>
        <v>8119.1433799450424</v>
      </c>
      <c r="AC154" s="219">
        <f>'T 4'!AC22</f>
        <v>2016.9499505708582</v>
      </c>
      <c r="AD154" s="219">
        <f>'T 4'!AD22</f>
        <v>2108.0372809241758</v>
      </c>
      <c r="AE154" s="219">
        <f>'T 4'!AE22</f>
        <v>2172.9341579407255</v>
      </c>
      <c r="AF154" s="219">
        <f>'T 4'!AF22</f>
        <v>2167.6238385564147</v>
      </c>
      <c r="AG154" s="219">
        <f>'T 4'!AG22</f>
        <v>8465.5452279921737</v>
      </c>
      <c r="AH154" s="219">
        <f>'T 4'!AH22</f>
        <v>2167.7105281097774</v>
      </c>
      <c r="AI154" s="219">
        <f>'T 4'!AI22</f>
        <v>2241.2862307105888</v>
      </c>
      <c r="AJ154" s="219">
        <f>'T 4'!AJ22</f>
        <v>2241.0725905242452</v>
      </c>
      <c r="AK154" s="219">
        <f>'T 4'!AK22</f>
        <v>2218.6052478407478</v>
      </c>
      <c r="AL154" s="219">
        <f>'T 4'!AL22</f>
        <v>8868.6745971853597</v>
      </c>
      <c r="AM154" s="219">
        <f>'T 4'!AM22</f>
        <v>2006.0669928550028</v>
      </c>
      <c r="AN154" s="219">
        <f>'T 4'!AN22</f>
        <v>2067.0454833960021</v>
      </c>
      <c r="AO154" s="219">
        <f>'T 4'!AO22</f>
        <v>2105.5887908437808</v>
      </c>
      <c r="AP154" s="219">
        <f>'T 4'!AP22</f>
        <v>2092.2733809426281</v>
      </c>
      <c r="AQ154" s="219">
        <f>'T 4'!AQ22</f>
        <v>8270.9746480374142</v>
      </c>
      <c r="AR154" s="219">
        <f>'T 4'!AR22</f>
        <v>2138.588716866971</v>
      </c>
      <c r="AS154" s="219">
        <f>'T 4'!AS22</f>
        <v>2230.3499984370037</v>
      </c>
      <c r="AT154" s="219">
        <f>'T 4'!AT22</f>
        <v>2241.2788068343662</v>
      </c>
      <c r="AU154" s="219">
        <f>'T 4'!AU22</f>
        <v>2193.0098725262669</v>
      </c>
      <c r="AV154" s="219">
        <f>'T 4'!AV22</f>
        <v>8803.2273946646092</v>
      </c>
      <c r="AW154" s="219">
        <f>'T 4'!AW22</f>
        <v>2267.6063837803058</v>
      </c>
      <c r="AX154" s="219">
        <f>'T 4'!AX22</f>
        <v>1967.941068473963</v>
      </c>
      <c r="AY154" s="219">
        <f>'T 4'!AY13</f>
        <v>0</v>
      </c>
      <c r="AZ154" s="219">
        <f>'T 4'!AZ13</f>
        <v>0</v>
      </c>
      <c r="BA154" s="219">
        <f>'T 4'!BA13</f>
        <v>12192.562034185899</v>
      </c>
    </row>
    <row r="155" spans="1:53" ht="39" customHeight="1">
      <c r="A155" s="216" t="s">
        <v>81</v>
      </c>
      <c r="B155" s="533"/>
      <c r="C155" s="222" t="s">
        <v>76</v>
      </c>
      <c r="D155" s="235" t="e">
        <f>D154/B154*100-100</f>
        <v>#DIV/0!</v>
      </c>
      <c r="E155" s="235">
        <f>E154/D154*100-100</f>
        <v>4.3057572072379742</v>
      </c>
      <c r="F155" s="235">
        <f>F154/E154*100-100</f>
        <v>8.5721468412301078</v>
      </c>
      <c r="G155" s="235">
        <f>G154/F154*100-100</f>
        <v>13.433913626880909</v>
      </c>
      <c r="H155" s="236"/>
      <c r="I155" s="235">
        <f>I154/G154*100-100</f>
        <v>-1.8485596032097362</v>
      </c>
      <c r="J155" s="235">
        <f>J154/I154*100-100</f>
        <v>2.668383070509293</v>
      </c>
      <c r="K155" s="235">
        <f>K154/J154*100-100</f>
        <v>2.9044557271028282</v>
      </c>
      <c r="L155" s="235">
        <f>L154/K154*100-100</f>
        <v>11.577529133750204</v>
      </c>
      <c r="M155" s="236"/>
      <c r="N155" s="235">
        <f>N154/L154*100-100</f>
        <v>1.5815283165449472</v>
      </c>
      <c r="O155" s="235">
        <f>O154/N154*100-100</f>
        <v>1.9044458548241892</v>
      </c>
      <c r="P155" s="235">
        <f>P154/O154*100-100</f>
        <v>3.5176478682660957</v>
      </c>
      <c r="Q155" s="235">
        <f>Q154/P154*100-100</f>
        <v>2.2929209953062895</v>
      </c>
      <c r="R155" s="236"/>
      <c r="S155" s="235">
        <f>S154/Q154*100-100</f>
        <v>4.1322048432363516</v>
      </c>
      <c r="T155" s="235">
        <f>T154/S154*100-100</f>
        <v>2.2330003473746558</v>
      </c>
      <c r="U155" s="235">
        <f>U154/T154*100-100</f>
        <v>1.8886964502083288</v>
      </c>
      <c r="V155" s="235">
        <f>V154/U154*100-100</f>
        <v>0.60056413608687365</v>
      </c>
      <c r="W155" s="236"/>
      <c r="X155" s="235">
        <f>X154/V154*100-100</f>
        <v>-0.91454949034573474</v>
      </c>
      <c r="Y155" s="235">
        <f>Y154/X154*100-100</f>
        <v>3.0603826062008892</v>
      </c>
      <c r="Z155" s="235">
        <f>Z154/Y154*100-100</f>
        <v>3.4264440292662215</v>
      </c>
      <c r="AA155" s="235">
        <f>AA154/Z154*100-100</f>
        <v>1.5514754170148848</v>
      </c>
      <c r="AB155" s="236"/>
      <c r="AC155" s="235">
        <f>AC154/AA154*100-100</f>
        <v>-4.0941481653471925</v>
      </c>
      <c r="AD155" s="235">
        <f>AD154/AC154*100-100</f>
        <v>4.5160927432798843</v>
      </c>
      <c r="AE155" s="235">
        <f>AE154/AD154*100-100</f>
        <v>3.0785450335156526</v>
      </c>
      <c r="AF155" s="235">
        <f>AF154/AE154*100-100</f>
        <v>-0.24438473503234093</v>
      </c>
      <c r="AG155" s="235"/>
      <c r="AH155" s="235">
        <f>AH154/AF154*100-100</f>
        <v>3.9992895363383241E-3</v>
      </c>
      <c r="AI155" s="235">
        <f>AI154/AH154*100-100</f>
        <v>3.3941664095237201</v>
      </c>
      <c r="AJ155" s="235">
        <f>AJ154/AI154*100-100</f>
        <v>-9.5320349278154026E-3</v>
      </c>
      <c r="AK155" s="235">
        <f>AK154/AJ154*100-100</f>
        <v>-1.002526325050539</v>
      </c>
      <c r="AL155" s="235"/>
      <c r="AM155" s="235">
        <f>AM154/AK154*100-100</f>
        <v>-9.5798139480918252</v>
      </c>
      <c r="AN155" s="235">
        <f>AN154/AM154*100-100</f>
        <v>3.0397035970476622</v>
      </c>
      <c r="AO155" s="235">
        <f>AO154/AN154*100-100</f>
        <v>1.8646569588035788</v>
      </c>
      <c r="AP155" s="235">
        <f>AP154/AO154*100-100</f>
        <v>-0.63238415587389341</v>
      </c>
      <c r="AQ155" s="235"/>
      <c r="AR155" s="235">
        <f>AR154/AP154*100-100</f>
        <v>2.2136369150515378</v>
      </c>
      <c r="AS155" s="235">
        <f>AS154/AR154*100-100</f>
        <v>4.2907400028025364</v>
      </c>
      <c r="AT155" s="235">
        <f>AT154/AS154*100-100</f>
        <v>0.49000418790868139</v>
      </c>
      <c r="AU155" s="235">
        <f>AU154/AT154*100-100</f>
        <v>-2.1536336381226704</v>
      </c>
      <c r="AV155" s="235"/>
      <c r="AW155" s="237">
        <f>AW154/AU154*100-100</f>
        <v>3.4015583873366921</v>
      </c>
      <c r="AX155" s="237">
        <f>AX154/AV154*100-100</f>
        <v>-77.645231910439151</v>
      </c>
      <c r="AY155" s="237">
        <f>AY154/AW154*100-100</f>
        <v>-100</v>
      </c>
      <c r="AZ155" s="237">
        <f>AZ154/AX154*100-100</f>
        <v>-100</v>
      </c>
      <c r="BA155" s="237" t="e">
        <f>BA154/AY154*100-100</f>
        <v>#DIV/0!</v>
      </c>
    </row>
    <row r="156" spans="1:53" ht="39" customHeight="1">
      <c r="A156" s="224" t="s">
        <v>79</v>
      </c>
      <c r="B156" s="534"/>
      <c r="C156" s="225" t="s">
        <v>77</v>
      </c>
      <c r="D156" s="238" t="e">
        <f>D154/#REF!*100-100</f>
        <v>#REF!</v>
      </c>
      <c r="E156" s="238" t="e">
        <f>E154/#REF!*100-100</f>
        <v>#REF!</v>
      </c>
      <c r="F156" s="238" t="e">
        <f>F154/#REF!*100-100</f>
        <v>#REF!</v>
      </c>
      <c r="G156" s="238" t="e">
        <f>G154/#REF!*100-100</f>
        <v>#REF!</v>
      </c>
      <c r="H156" s="239"/>
      <c r="I156" s="238">
        <f t="shared" ref="I156:BA156" si="97">I154/D154*100-100</f>
        <v>26.085835044129624</v>
      </c>
      <c r="J156" s="238">
        <f t="shared" si="97"/>
        <v>24.106560928905907</v>
      </c>
      <c r="K156" s="238">
        <f t="shared" si="97"/>
        <v>17.627941199572675</v>
      </c>
      <c r="L156" s="238">
        <f t="shared" si="97"/>
        <v>15.702920021867044</v>
      </c>
      <c r="M156" s="238">
        <f t="shared" si="97"/>
        <v>20.484935915486304</v>
      </c>
      <c r="N156" s="238">
        <f t="shared" si="97"/>
        <v>19.746377628224579</v>
      </c>
      <c r="O156" s="238">
        <f t="shared" si="97"/>
        <v>18.855366086230589</v>
      </c>
      <c r="P156" s="238">
        <f t="shared" si="97"/>
        <v>19.563607297985669</v>
      </c>
      <c r="Q156" s="238">
        <f t="shared" si="97"/>
        <v>9.6144602788767628</v>
      </c>
      <c r="R156" s="238">
        <f t="shared" si="97"/>
        <v>16.684066019743881</v>
      </c>
      <c r="S156" s="238">
        <f t="shared" si="97"/>
        <v>12.366840908040231</v>
      </c>
      <c r="T156" s="238">
        <f t="shared" si="97"/>
        <v>12.729127657007353</v>
      </c>
      <c r="U156" s="238">
        <f t="shared" si="97"/>
        <v>10.955224596661736</v>
      </c>
      <c r="V156" s="238">
        <f t="shared" si="97"/>
        <v>9.1195566581050826</v>
      </c>
      <c r="W156" s="238">
        <f t="shared" si="97"/>
        <v>11.253435073806656</v>
      </c>
      <c r="X156" s="238">
        <f t="shared" si="97"/>
        <v>3.8310909402045752</v>
      </c>
      <c r="Y156" s="238">
        <f t="shared" si="97"/>
        <v>4.6714067116931659</v>
      </c>
      <c r="Z156" s="238">
        <f t="shared" si="97"/>
        <v>6.2511521385683437</v>
      </c>
      <c r="AA156" s="238">
        <f t="shared" si="97"/>
        <v>7.2554747290807455</v>
      </c>
      <c r="AB156" s="238">
        <f t="shared" si="97"/>
        <v>5.5257733495348162</v>
      </c>
      <c r="AC156" s="238">
        <f t="shared" si="97"/>
        <v>3.8137043825654473</v>
      </c>
      <c r="AD156" s="238">
        <f t="shared" si="97"/>
        <v>5.2800550598656599</v>
      </c>
      <c r="AE156" s="238">
        <f t="shared" si="97"/>
        <v>4.9259210105742994</v>
      </c>
      <c r="AF156" s="238">
        <f t="shared" si="97"/>
        <v>3.0703863697829235</v>
      </c>
      <c r="AG156" s="238">
        <f t="shared" si="97"/>
        <v>4.2664827043548996</v>
      </c>
      <c r="AH156" s="238">
        <f t="shared" si="97"/>
        <v>7.4746811390262451</v>
      </c>
      <c r="AI156" s="238">
        <f t="shared" si="97"/>
        <v>6.3209958852338701</v>
      </c>
      <c r="AJ156" s="238">
        <f t="shared" si="97"/>
        <v>3.13577990085507</v>
      </c>
      <c r="AK156" s="238">
        <f t="shared" si="97"/>
        <v>2.3519490964025067</v>
      </c>
      <c r="AL156" s="238">
        <f t="shared" si="97"/>
        <v>4.7620012454743943</v>
      </c>
      <c r="AM156" s="238">
        <f t="shared" si="97"/>
        <v>-7.456878266662585</v>
      </c>
      <c r="AN156" s="238">
        <f t="shared" si="97"/>
        <v>-7.7741408003628578</v>
      </c>
      <c r="AO156" s="238">
        <f t="shared" si="97"/>
        <v>-6.0454891221873055</v>
      </c>
      <c r="AP156" s="238">
        <f t="shared" si="97"/>
        <v>-5.694202112839676</v>
      </c>
      <c r="AQ156" s="238">
        <f t="shared" si="97"/>
        <v>-6.7394506653523791</v>
      </c>
      <c r="AR156" s="238">
        <f t="shared" si="97"/>
        <v>6.6060467812874606</v>
      </c>
      <c r="AS156" s="238">
        <f t="shared" si="97"/>
        <v>7.9003832452058305</v>
      </c>
      <c r="AT156" s="238">
        <f t="shared" si="97"/>
        <v>6.4442789865066601</v>
      </c>
      <c r="AU156" s="238">
        <f t="shared" si="97"/>
        <v>4.8146906853182827</v>
      </c>
      <c r="AV156" s="238">
        <f t="shared" si="97"/>
        <v>6.4351877411870788</v>
      </c>
      <c r="AW156" s="240">
        <f t="shared" si="97"/>
        <v>6.0328414667007735</v>
      </c>
      <c r="AX156" s="240">
        <f t="shared" si="97"/>
        <v>-11.765370015779268</v>
      </c>
      <c r="AY156" s="240">
        <f t="shared" si="97"/>
        <v>-100</v>
      </c>
      <c r="AZ156" s="240">
        <f t="shared" si="97"/>
        <v>-100</v>
      </c>
      <c r="BA156" s="240">
        <f t="shared" si="97"/>
        <v>38.501046122873873</v>
      </c>
    </row>
    <row r="157" spans="1:53" ht="39" customHeight="1">
      <c r="A157" s="226" t="s">
        <v>473</v>
      </c>
      <c r="B157" s="529"/>
      <c r="C157" s="227" t="s">
        <v>472</v>
      </c>
      <c r="D157" s="229">
        <f>'T 5'!D22</f>
        <v>1424.8118812397761</v>
      </c>
      <c r="E157" s="229">
        <f>'T 5'!E22</f>
        <v>1477.3403974888831</v>
      </c>
      <c r="F157" s="229">
        <f>'T 5'!F22</f>
        <v>1572.2366253894415</v>
      </c>
      <c r="G157" s="229">
        <f>'T 5'!G22</f>
        <v>1554.2681341857974</v>
      </c>
      <c r="H157" s="229">
        <f>'T 5'!H22</f>
        <v>6028.6570383038979</v>
      </c>
      <c r="I157" s="229">
        <f>'T 5'!I22</f>
        <v>1564.6641044047465</v>
      </c>
      <c r="J157" s="229">
        <f>'T 5'!J22</f>
        <v>1609.5095257465216</v>
      </c>
      <c r="K157" s="229">
        <f>'T 5'!K22</f>
        <v>1642.0221285820285</v>
      </c>
      <c r="L157" s="229">
        <f>'T 5'!L22</f>
        <v>1848.6974863160772</v>
      </c>
      <c r="M157" s="229">
        <f>'T 5'!M22</f>
        <v>6664.8932450493739</v>
      </c>
      <c r="N157" s="229">
        <f>'T 5'!N22</f>
        <v>1850.4196997818317</v>
      </c>
      <c r="O157" s="229">
        <f>'T 5'!O22</f>
        <v>1864.4628029412283</v>
      </c>
      <c r="P157" s="229">
        <f>'T 5'!P22</f>
        <v>1902.2244295213691</v>
      </c>
      <c r="Q157" s="229">
        <f>'T 5'!Q22</f>
        <v>1938.8852731296533</v>
      </c>
      <c r="R157" s="229">
        <f>'T 5'!R22</f>
        <v>7555.9922053740829</v>
      </c>
      <c r="S157" s="229">
        <f>'T 5'!S22</f>
        <v>2020.1138744107379</v>
      </c>
      <c r="T157" s="229">
        <f>'T 5'!T22</f>
        <v>2064.9765758887047</v>
      </c>
      <c r="U157" s="229">
        <f>'T 5'!U22</f>
        <v>2107.4239123852417</v>
      </c>
      <c r="V157" s="229">
        <f>'T 5'!V22</f>
        <v>2110.7147368702549</v>
      </c>
      <c r="W157" s="229">
        <f>'T 5'!W22</f>
        <v>8303.2290995549392</v>
      </c>
      <c r="X157" s="229">
        <f>'T 5'!X22</f>
        <v>2096.6788103231229</v>
      </c>
      <c r="Y157" s="229">
        <f>'T 5'!Y22</f>
        <v>2160.1969485077934</v>
      </c>
      <c r="Z157" s="229">
        <f>'T 5'!Z22</f>
        <v>2220.2372360771824</v>
      </c>
      <c r="AA157" s="229">
        <f>'T 5'!AA22</f>
        <v>2225.586051419772</v>
      </c>
      <c r="AB157" s="229">
        <f>'T 5'!AB22</f>
        <v>8702.6990463278707</v>
      </c>
      <c r="AC157" s="229">
        <f>'T 5'!AC22</f>
        <v>2157.135890847755</v>
      </c>
      <c r="AD157" s="229">
        <f>'T 5'!AD22</f>
        <v>2258.527883349891</v>
      </c>
      <c r="AE157" s="229">
        <f>'T 5'!AE22</f>
        <v>2282.2993817667475</v>
      </c>
      <c r="AF157" s="229">
        <f>'T 5'!AF22</f>
        <v>2249.7468638885725</v>
      </c>
      <c r="AG157" s="229">
        <f>'T 5'!AG22</f>
        <v>8947.7100198529661</v>
      </c>
      <c r="AH157" s="229">
        <f>'T 5'!AH22</f>
        <v>2261.0076589136352</v>
      </c>
      <c r="AI157" s="229">
        <f>'T 5'!AI22</f>
        <v>2310.254784839718</v>
      </c>
      <c r="AJ157" s="229">
        <f>'T 5'!AJ22</f>
        <v>2304.640807874187</v>
      </c>
      <c r="AK157" s="229">
        <f>'T 5'!AK22</f>
        <v>2256.6891776303232</v>
      </c>
      <c r="AL157" s="229">
        <f>'T 5'!AL22</f>
        <v>9132.5924292578638</v>
      </c>
      <c r="AM157" s="229">
        <f>'T 5'!AM22</f>
        <v>2029.4936092523985</v>
      </c>
      <c r="AN157" s="229">
        <f>'T 5'!AN22</f>
        <v>2085.9943437492811</v>
      </c>
      <c r="AO157" s="229">
        <f>'T 5'!AO22</f>
        <v>2091.5867465525466</v>
      </c>
      <c r="AP157" s="229">
        <f>'T 5'!AP22</f>
        <v>2063.8999484831875</v>
      </c>
      <c r="AQ157" s="229">
        <f>'T 5'!AQ22</f>
        <v>8270.9746480374142</v>
      </c>
      <c r="AR157" s="229">
        <f>'T 5'!AR22</f>
        <v>2103.1382180947958</v>
      </c>
      <c r="AS157" s="229">
        <f>'T 5'!AS22</f>
        <v>2210.7701030230405</v>
      </c>
      <c r="AT157" s="229">
        <f>'T 5'!AT22</f>
        <v>2200.2826356879573</v>
      </c>
      <c r="AU157" s="229">
        <f>'T 5'!AU22</f>
        <v>2167.9587723034283</v>
      </c>
      <c r="AV157" s="229">
        <f>'T 5'!AV22</f>
        <v>8682.1497291092237</v>
      </c>
      <c r="AW157" s="229">
        <f>'T 5'!AW22</f>
        <v>2233.5781079257963</v>
      </c>
      <c r="AX157" s="229">
        <f>'T 5'!AX22</f>
        <v>1934.8996213196615</v>
      </c>
      <c r="AY157" s="229">
        <f>'T 5'!AY13</f>
        <v>0</v>
      </c>
      <c r="AZ157" s="229">
        <f>'T 5'!AZ13</f>
        <v>0</v>
      </c>
      <c r="BA157" s="229">
        <f>'T 5'!BA13</f>
        <v>11641.740514630956</v>
      </c>
    </row>
    <row r="158" spans="1:53" ht="39" customHeight="1">
      <c r="A158" s="216" t="s">
        <v>81</v>
      </c>
      <c r="B158" s="533"/>
      <c r="C158" s="222" t="s">
        <v>76</v>
      </c>
      <c r="D158" s="235" t="e">
        <f>D157/B157*100-100</f>
        <v>#DIV/0!</v>
      </c>
      <c r="E158" s="235">
        <f>E157/D157*100-100</f>
        <v>3.6866983593230742</v>
      </c>
      <c r="F158" s="235">
        <f>F157/E157*100-100</f>
        <v>6.4234504154803318</v>
      </c>
      <c r="G158" s="235">
        <f>G157/F157*100-100</f>
        <v>-1.1428617622486286</v>
      </c>
      <c r="H158" s="236"/>
      <c r="I158" s="235">
        <f>I157/G157*100-100</f>
        <v>0.66886594341684713</v>
      </c>
      <c r="J158" s="235">
        <f>J157/I157*100-100</f>
        <v>2.8661372888614949</v>
      </c>
      <c r="K158" s="235">
        <f>K157/J157*100-100</f>
        <v>2.0200317124825347</v>
      </c>
      <c r="L158" s="235">
        <f>L157/K157*100-100</f>
        <v>12.586636570636458</v>
      </c>
      <c r="M158" s="236"/>
      <c r="N158" s="235">
        <f>N157/L157*100-100</f>
        <v>9.3158208874214665E-2</v>
      </c>
      <c r="O158" s="235">
        <f>O157/N157*100-100</f>
        <v>0.75891448632179959</v>
      </c>
      <c r="P158" s="235">
        <f>P157/O157*100-100</f>
        <v>2.0253354757504951</v>
      </c>
      <c r="Q158" s="235">
        <f>Q157/P157*100-100</f>
        <v>1.9272617383800963</v>
      </c>
      <c r="R158" s="236"/>
      <c r="S158" s="235">
        <f>S157/Q157*100-100</f>
        <v>4.189448566493553</v>
      </c>
      <c r="T158" s="235">
        <f>T157/S157*100-100</f>
        <v>2.2208006215022493</v>
      </c>
      <c r="U158" s="235">
        <f>U157/T157*100-100</f>
        <v>2.0555844067271778</v>
      </c>
      <c r="V158" s="235">
        <f>V157/U157*100-100</f>
        <v>0.15615389318082862</v>
      </c>
      <c r="W158" s="236"/>
      <c r="X158" s="235">
        <f>X157/V157*100-100</f>
        <v>-0.66498453353030129</v>
      </c>
      <c r="Y158" s="235">
        <f>Y157/X157*100-100</f>
        <v>3.0294644020789008</v>
      </c>
      <c r="Z158" s="235">
        <f>Z157/Y157*100-100</f>
        <v>2.7793895186669602</v>
      </c>
      <c r="AA158" s="235">
        <f>AA157/Z157*100-100</f>
        <v>0.24091188345440173</v>
      </c>
      <c r="AB158" s="236"/>
      <c r="AC158" s="235">
        <f>AC157/AA157*100-100</f>
        <v>-3.0756016164079796</v>
      </c>
      <c r="AD158" s="235">
        <f>AD157/AC157*100-100</f>
        <v>4.7003062223534187</v>
      </c>
      <c r="AE158" s="235">
        <f>AE157/AD157*100-100</f>
        <v>1.0525218037865471</v>
      </c>
      <c r="AF158" s="235">
        <f>AF157/AE157*100-100</f>
        <v>-1.4263035839310305</v>
      </c>
      <c r="AG158" s="235"/>
      <c r="AH158" s="235">
        <f>AH157/AF157*100-100</f>
        <v>0.50053609167383684</v>
      </c>
      <c r="AI158" s="235">
        <f>AI157/AH157*100-100</f>
        <v>2.1781052236569991</v>
      </c>
      <c r="AJ158" s="235">
        <f>AJ157/AI157*100-100</f>
        <v>-0.24300250354943387</v>
      </c>
      <c r="AK158" s="235">
        <f>AK157/AJ157*100-100</f>
        <v>-2.0806552622009065</v>
      </c>
      <c r="AL158" s="235"/>
      <c r="AM158" s="235">
        <f>AM157/AK157*100-100</f>
        <v>-10.067650017114687</v>
      </c>
      <c r="AN158" s="235">
        <f>AN157/AM157*100-100</f>
        <v>2.7839818878609748</v>
      </c>
      <c r="AO158" s="235">
        <f>AO157/AN157*100-100</f>
        <v>0.2680929035125672</v>
      </c>
      <c r="AP158" s="235">
        <f>AP157/AO157*100-100</f>
        <v>-1.3237221987084098</v>
      </c>
      <c r="AQ158" s="235"/>
      <c r="AR158" s="235">
        <f>AR157/AP157*100-100</f>
        <v>1.9011711125069581</v>
      </c>
      <c r="AS158" s="235">
        <f>AS157/AR157*100-100</f>
        <v>5.1176800460478944</v>
      </c>
      <c r="AT158" s="235">
        <f>AT157/AS157*100-100</f>
        <v>-0.47438072917408647</v>
      </c>
      <c r="AU158" s="235">
        <f>AU157/AT157*100-100</f>
        <v>-1.4690777839285261</v>
      </c>
      <c r="AV158" s="235"/>
      <c r="AW158" s="237">
        <f>AW157/AU157*100-100</f>
        <v>3.026779681453462</v>
      </c>
      <c r="AX158" s="237">
        <f>AX157/AV157*100-100</f>
        <v>-77.714049150380418</v>
      </c>
      <c r="AY158" s="237">
        <f>AY157/AW157*100-100</f>
        <v>-100</v>
      </c>
      <c r="AZ158" s="237">
        <f>AZ157/AX157*100-100</f>
        <v>-100</v>
      </c>
      <c r="BA158" s="237" t="e">
        <f>BA157/AY157*100-100</f>
        <v>#DIV/0!</v>
      </c>
    </row>
    <row r="159" spans="1:53" ht="39" customHeight="1">
      <c r="A159" s="217" t="s">
        <v>79</v>
      </c>
      <c r="B159" s="530"/>
      <c r="C159" s="223" t="s">
        <v>77</v>
      </c>
      <c r="D159" s="242" t="e">
        <f>D157/#REF!*100-100</f>
        <v>#REF!</v>
      </c>
      <c r="E159" s="242" t="e">
        <f>E157/#REF!*100-100</f>
        <v>#REF!</v>
      </c>
      <c r="F159" s="242" t="e">
        <f>F157/#REF!*100-100</f>
        <v>#REF!</v>
      </c>
      <c r="G159" s="242" t="e">
        <f>G157/#REF!*100-100</f>
        <v>#REF!</v>
      </c>
      <c r="H159" s="243"/>
      <c r="I159" s="242">
        <f t="shared" ref="I159:BA159" si="98">I157/D157*100-100</f>
        <v>9.8154868727849447</v>
      </c>
      <c r="J159" s="242">
        <f t="shared" si="98"/>
        <v>8.9464234838696512</v>
      </c>
      <c r="K159" s="242">
        <f t="shared" si="98"/>
        <v>4.4386132510620797</v>
      </c>
      <c r="L159" s="242">
        <f t="shared" si="98"/>
        <v>18.943279197094043</v>
      </c>
      <c r="M159" s="242">
        <f t="shared" si="98"/>
        <v>10.553531287367363</v>
      </c>
      <c r="N159" s="242">
        <f t="shared" si="98"/>
        <v>18.263063271704368</v>
      </c>
      <c r="O159" s="242">
        <f t="shared" si="98"/>
        <v>15.840432946580705</v>
      </c>
      <c r="P159" s="242">
        <f t="shared" si="98"/>
        <v>15.846455197533714</v>
      </c>
      <c r="Q159" s="242">
        <f t="shared" si="98"/>
        <v>4.8784502321845196</v>
      </c>
      <c r="R159" s="242">
        <f t="shared" si="98"/>
        <v>13.370041012834079</v>
      </c>
      <c r="S159" s="242">
        <f t="shared" si="98"/>
        <v>9.1705776072808618</v>
      </c>
      <c r="T159" s="242">
        <f t="shared" si="98"/>
        <v>10.754506479354902</v>
      </c>
      <c r="U159" s="242">
        <f t="shared" si="98"/>
        <v>10.787343474266294</v>
      </c>
      <c r="V159" s="242">
        <f t="shared" si="98"/>
        <v>8.86228113245933</v>
      </c>
      <c r="W159" s="242">
        <f t="shared" si="98"/>
        <v>9.8893285470754648</v>
      </c>
      <c r="X159" s="242">
        <f t="shared" si="98"/>
        <v>3.7901296992338445</v>
      </c>
      <c r="Y159" s="242">
        <f t="shared" si="98"/>
        <v>4.6112083657950791</v>
      </c>
      <c r="Z159" s="242">
        <f t="shared" si="98"/>
        <v>5.3531386366521474</v>
      </c>
      <c r="AA159" s="242">
        <f t="shared" si="98"/>
        <v>5.442294619113099</v>
      </c>
      <c r="AB159" s="242">
        <f t="shared" si="98"/>
        <v>4.8110192069052147</v>
      </c>
      <c r="AC159" s="242">
        <f t="shared" si="98"/>
        <v>2.8834688568877738</v>
      </c>
      <c r="AD159" s="242">
        <f t="shared" si="98"/>
        <v>4.5519430489901396</v>
      </c>
      <c r="AE159" s="242">
        <f t="shared" si="98"/>
        <v>2.7952934344628488</v>
      </c>
      <c r="AF159" s="242">
        <f t="shared" si="98"/>
        <v>1.085593273438576</v>
      </c>
      <c r="AG159" s="242">
        <f t="shared" si="98"/>
        <v>2.8153446674509439</v>
      </c>
      <c r="AH159" s="242">
        <f t="shared" si="98"/>
        <v>4.8152630766835216</v>
      </c>
      <c r="AI159" s="242">
        <f t="shared" si="98"/>
        <v>2.2902927996224065</v>
      </c>
      <c r="AJ159" s="242">
        <f t="shared" si="98"/>
        <v>0.97889988867913758</v>
      </c>
      <c r="AK159" s="242">
        <f t="shared" si="98"/>
        <v>0.30858199440942258</v>
      </c>
      <c r="AL159" s="242">
        <f t="shared" si="98"/>
        <v>2.066253924129029</v>
      </c>
      <c r="AM159" s="242">
        <f t="shared" si="98"/>
        <v>-10.239419081511386</v>
      </c>
      <c r="AN159" s="242">
        <f t="shared" si="98"/>
        <v>-9.7071735360996456</v>
      </c>
      <c r="AO159" s="242">
        <f t="shared" si="98"/>
        <v>-9.2445669014323641</v>
      </c>
      <c r="AP159" s="242">
        <f t="shared" si="98"/>
        <v>-8.5430120841709254</v>
      </c>
      <c r="AQ159" s="242">
        <f t="shared" si="98"/>
        <v>-9.4345366651872666</v>
      </c>
      <c r="AR159" s="242">
        <f t="shared" si="98"/>
        <v>3.628718440238174</v>
      </c>
      <c r="AS159" s="242">
        <f t="shared" si="98"/>
        <v>5.9815962419865798</v>
      </c>
      <c r="AT159" s="242">
        <f t="shared" si="98"/>
        <v>5.1968147778029419</v>
      </c>
      <c r="AU159" s="242">
        <f t="shared" si="98"/>
        <v>5.0418540829324741</v>
      </c>
      <c r="AV159" s="242">
        <f t="shared" si="98"/>
        <v>4.9713014314386186</v>
      </c>
      <c r="AW159" s="244">
        <f t="shared" si="98"/>
        <v>6.2021548897135403</v>
      </c>
      <c r="AX159" s="244">
        <f t="shared" si="98"/>
        <v>-12.478478939359164</v>
      </c>
      <c r="AY159" s="244">
        <f t="shared" si="98"/>
        <v>-100</v>
      </c>
      <c r="AZ159" s="244">
        <f t="shared" si="98"/>
        <v>-100</v>
      </c>
      <c r="BA159" s="244">
        <f t="shared" si="98"/>
        <v>34.0882255877126</v>
      </c>
    </row>
    <row r="160" spans="1:53" ht="39" customHeight="1">
      <c r="A160" s="376" t="s">
        <v>196</v>
      </c>
      <c r="B160" s="531"/>
      <c r="C160" s="248" t="s">
        <v>201</v>
      </c>
      <c r="D160" s="233">
        <f t="shared" ref="D160:AI160" si="99">D154/D161*100</f>
        <v>0.79690413923140146</v>
      </c>
      <c r="E160" s="233">
        <f t="shared" si="99"/>
        <v>0.75146419563769162</v>
      </c>
      <c r="F160" s="233">
        <f t="shared" si="99"/>
        <v>0.7831519813132829</v>
      </c>
      <c r="G160" s="233">
        <f t="shared" si="99"/>
        <v>0.88704832601755979</v>
      </c>
      <c r="H160" s="233">
        <f t="shared" si="99"/>
        <v>0.80549825952620624</v>
      </c>
      <c r="I160" s="233">
        <f t="shared" si="99"/>
        <v>0.81761964079024796</v>
      </c>
      <c r="J160" s="233">
        <f t="shared" si="99"/>
        <v>0.85702967632304305</v>
      </c>
      <c r="K160" s="233">
        <f t="shared" si="99"/>
        <v>0.86937008686372219</v>
      </c>
      <c r="L160" s="233">
        <f t="shared" si="99"/>
        <v>0.939956817234185</v>
      </c>
      <c r="M160" s="233">
        <f t="shared" si="99"/>
        <v>0.87150632835817332</v>
      </c>
      <c r="N160" s="233">
        <f t="shared" si="99"/>
        <v>0.9031185620279143</v>
      </c>
      <c r="O160" s="233">
        <f t="shared" si="99"/>
        <v>0.97192008772632632</v>
      </c>
      <c r="P160" s="233">
        <f t="shared" si="99"/>
        <v>0.97568870849933498</v>
      </c>
      <c r="Q160" s="233">
        <f t="shared" si="99"/>
        <v>0.97476495982098832</v>
      </c>
      <c r="R160" s="233">
        <f t="shared" si="99"/>
        <v>0.95604552470602866</v>
      </c>
      <c r="S160" s="233">
        <f t="shared" si="99"/>
        <v>0.95034769689084264</v>
      </c>
      <c r="T160" s="233">
        <f t="shared" si="99"/>
        <v>1.0102376629849059</v>
      </c>
      <c r="U160" s="233">
        <f t="shared" si="99"/>
        <v>1.0323307283904999</v>
      </c>
      <c r="V160" s="233">
        <f t="shared" si="99"/>
        <v>1.116597755870552</v>
      </c>
      <c r="W160" s="233">
        <f t="shared" si="99"/>
        <v>1.024966843710261</v>
      </c>
      <c r="X160" s="233">
        <f t="shared" si="99"/>
        <v>1.2757074666064965</v>
      </c>
      <c r="Y160" s="233">
        <f t="shared" si="99"/>
        <v>1.3451447169954174</v>
      </c>
      <c r="Z160" s="233">
        <f t="shared" si="99"/>
        <v>1.4188887199031879</v>
      </c>
      <c r="AA160" s="233">
        <f t="shared" si="99"/>
        <v>1.4849082011116672</v>
      </c>
      <c r="AB160" s="233">
        <f t="shared" si="99"/>
        <v>1.3790865019231995</v>
      </c>
      <c r="AC160" s="233">
        <f t="shared" si="99"/>
        <v>1.5409309729333025</v>
      </c>
      <c r="AD160" s="233">
        <f t="shared" si="99"/>
        <v>1.5695036756468272</v>
      </c>
      <c r="AE160" s="233">
        <f t="shared" si="99"/>
        <v>1.540245684135289</v>
      </c>
      <c r="AF160" s="233">
        <f t="shared" si="99"/>
        <v>1.4844295511226397</v>
      </c>
      <c r="AG160" s="233">
        <f t="shared" si="99"/>
        <v>1.5327659630239192</v>
      </c>
      <c r="AH160" s="233">
        <f t="shared" si="99"/>
        <v>1.4848697792756609</v>
      </c>
      <c r="AI160" s="233">
        <f t="shared" si="99"/>
        <v>1.5898626299013543</v>
      </c>
      <c r="AJ160" s="233">
        <f t="shared" ref="AJ160:BA160" si="100">AJ154/AJ161*100</f>
        <v>1.5499669141799055</v>
      </c>
      <c r="AK160" s="233">
        <f t="shared" si="100"/>
        <v>1.4327240472129692</v>
      </c>
      <c r="AL160" s="233">
        <f t="shared" si="100"/>
        <v>1.5123912729360103</v>
      </c>
      <c r="AM160" s="233">
        <f t="shared" si="100"/>
        <v>1.2526038916788018</v>
      </c>
      <c r="AN160" s="233">
        <f t="shared" si="100"/>
        <v>1.2684472432582621</v>
      </c>
      <c r="AO160" s="233">
        <f t="shared" si="100"/>
        <v>1.2247713239910418</v>
      </c>
      <c r="AP160" s="233">
        <f t="shared" si="100"/>
        <v>1.2142363776489664</v>
      </c>
      <c r="AQ160" s="233">
        <f t="shared" si="100"/>
        <v>1.2393958354187835</v>
      </c>
      <c r="AR160" s="233">
        <f t="shared" si="100"/>
        <v>1.3143857201709832</v>
      </c>
      <c r="AS160" s="233">
        <f t="shared" si="100"/>
        <v>1.4103712487872857</v>
      </c>
      <c r="AT160" s="233">
        <f t="shared" si="100"/>
        <v>1.4047100687077567</v>
      </c>
      <c r="AU160" s="233">
        <f t="shared" si="100"/>
        <v>1.373648064910582</v>
      </c>
      <c r="AV160" s="233">
        <f t="shared" si="100"/>
        <v>1.3753996519894491</v>
      </c>
      <c r="AW160" s="234">
        <f t="shared" si="100"/>
        <v>1.4902373006715668</v>
      </c>
      <c r="AX160" s="234">
        <f t="shared" si="100"/>
        <v>1.6878964110922798</v>
      </c>
      <c r="AY160" s="234" t="e">
        <f t="shared" si="100"/>
        <v>#DIV/0!</v>
      </c>
      <c r="AZ160" s="234" t="e">
        <f t="shared" si="100"/>
        <v>#DIV/0!</v>
      </c>
      <c r="BA160" s="234">
        <f t="shared" si="100"/>
        <v>4.536675177941734</v>
      </c>
    </row>
    <row r="161" spans="1:53" ht="39" customHeight="1">
      <c r="A161" s="249" t="s">
        <v>197</v>
      </c>
      <c r="B161" s="530"/>
      <c r="C161" s="516" t="s">
        <v>198</v>
      </c>
      <c r="D161" s="247">
        <f>'T 4'!D26</f>
        <v>138401.27104889471</v>
      </c>
      <c r="E161" s="247">
        <f>'T 4'!E26</f>
        <v>153089.76220061528</v>
      </c>
      <c r="F161" s="247">
        <f>'T 4'!F26</f>
        <v>159487.56072784608</v>
      </c>
      <c r="G161" s="247">
        <f>'T 4'!G26</f>
        <v>159723.38377773904</v>
      </c>
      <c r="H161" s="247">
        <f>'T 4'!H26</f>
        <v>610701.97775509523</v>
      </c>
      <c r="I161" s="247">
        <f>'T 4'!I26</f>
        <v>170083.09291084963</v>
      </c>
      <c r="J161" s="247">
        <f>'T 4'!J26</f>
        <v>166591.68547393812</v>
      </c>
      <c r="K161" s="247">
        <f>'T 4'!K26</f>
        <v>168996.87331157684</v>
      </c>
      <c r="L161" s="247">
        <f>'T 4'!L26</f>
        <v>174402.29690178193</v>
      </c>
      <c r="M161" s="247">
        <f>'T 4'!M26</f>
        <v>680073.94859814667</v>
      </c>
      <c r="N161" s="247">
        <f>'T 4'!N26</f>
        <v>184386.90579026676</v>
      </c>
      <c r="O161" s="247">
        <f>'T 4'!O26</f>
        <v>174597.25778433293</v>
      </c>
      <c r="P161" s="247">
        <f>'T 4'!P26</f>
        <v>180040.86592597596</v>
      </c>
      <c r="Q161" s="247">
        <f>'T 4'!Q26</f>
        <v>184343.59094406437</v>
      </c>
      <c r="R161" s="247">
        <f>'T 4'!R26</f>
        <v>723368.62044464005</v>
      </c>
      <c r="S161" s="247">
        <f>'T 4'!S26</f>
        <v>196893.09675546945</v>
      </c>
      <c r="T161" s="247">
        <f>'T 4'!T26</f>
        <v>189356.65249320504</v>
      </c>
      <c r="U161" s="247">
        <f>'T 4'!U26</f>
        <v>188804.03614276333</v>
      </c>
      <c r="V161" s="247">
        <f>'T 4'!V26</f>
        <v>175603.7533837934</v>
      </c>
      <c r="W161" s="247">
        <f>'T 4'!W26</f>
        <v>750657.53877523099</v>
      </c>
      <c r="X161" s="247">
        <f>'T 4'!X26</f>
        <v>152296.29422428473</v>
      </c>
      <c r="Y161" s="247">
        <f>'T 4'!Y26</f>
        <v>148854.91308048408</v>
      </c>
      <c r="Z161" s="247">
        <f>'T 4'!Z26</f>
        <v>145953.81150872746</v>
      </c>
      <c r="AA161" s="247">
        <f>'T 4'!AA26</f>
        <v>141628.41948950518</v>
      </c>
      <c r="AB161" s="247">
        <f>'T 4'!AB26</f>
        <v>588733.43830300157</v>
      </c>
      <c r="AC161" s="247">
        <f>'T 4'!AC26</f>
        <v>130891.64836056286</v>
      </c>
      <c r="AD161" s="247">
        <f>'T 4'!AD26</f>
        <v>134312.35068980689</v>
      </c>
      <c r="AE161" s="247">
        <f>'T 4'!AE26</f>
        <v>141077.11388658331</v>
      </c>
      <c r="AF161" s="247">
        <f>'T 4'!AF26</f>
        <v>146024.02902293956</v>
      </c>
      <c r="AG161" s="247">
        <f>'T 4'!AG26</f>
        <v>552305.1419598927</v>
      </c>
      <c r="AH161" s="247">
        <f>'T 4'!AH26</f>
        <v>145986.57460502803</v>
      </c>
      <c r="AI161" s="247">
        <f>'T 4'!AI26</f>
        <v>140973.57775178686</v>
      </c>
      <c r="AJ161" s="247">
        <f>'T 4'!AJ26</f>
        <v>144588.41476045357</v>
      </c>
      <c r="AK161" s="247">
        <f>'T 4'!AK26</f>
        <v>154852.23774644724</v>
      </c>
      <c r="AL161" s="247">
        <f>'T 4'!AL26</f>
        <v>586400.80486371566</v>
      </c>
      <c r="AM161" s="247">
        <f>'T 4'!AM26</f>
        <v>160151.74519108131</v>
      </c>
      <c r="AN161" s="247">
        <f>'T 4'!AN26</f>
        <v>162958.72724563457</v>
      </c>
      <c r="AO161" s="247">
        <f>'T 4'!AO26</f>
        <v>171916.89171677417</v>
      </c>
      <c r="AP161" s="247">
        <f>'T 4'!AP26</f>
        <v>172311.86772659028</v>
      </c>
      <c r="AQ161" s="247">
        <f>'T 4'!AQ26</f>
        <v>667339.2318800803</v>
      </c>
      <c r="AR161" s="247">
        <f>'T 4'!AR26</f>
        <v>162706.3261603885</v>
      </c>
      <c r="AS161" s="247">
        <f>'T 4'!AS26</f>
        <v>158139.21337057746</v>
      </c>
      <c r="AT161" s="247">
        <f>'T 4'!AT26</f>
        <v>159554.54842693618</v>
      </c>
      <c r="AU161" s="247">
        <f>'T 4'!AU26</f>
        <v>159648.59766821144</v>
      </c>
      <c r="AV161" s="247">
        <f>'T 4'!AV26</f>
        <v>640048.68562611355</v>
      </c>
      <c r="AW161" s="247">
        <f>'T 4'!AW26</f>
        <v>152164.11391383252</v>
      </c>
      <c r="AX161" s="247">
        <f>'T 4'!AX26</f>
        <v>116591.34147933044</v>
      </c>
      <c r="AY161" s="247">
        <f>'T 4'!AY26</f>
        <v>0</v>
      </c>
      <c r="AZ161" s="247">
        <f>'T 4'!AZ26</f>
        <v>0</v>
      </c>
      <c r="BA161" s="247">
        <f>'T 4'!BA26</f>
        <v>268755.45539316308</v>
      </c>
    </row>
    <row r="162" spans="1:53" s="537" customFormat="1">
      <c r="B162" s="538"/>
    </row>
    <row r="163" spans="1:53" s="71" customFormat="1" ht="114.75" customHeight="1" thickBot="1">
      <c r="A163" s="374" t="s">
        <v>182</v>
      </c>
      <c r="B163" s="358">
        <v>17</v>
      </c>
      <c r="C163" s="375" t="s">
        <v>181</v>
      </c>
      <c r="D163" s="372" t="s">
        <v>132</v>
      </c>
      <c r="E163" s="372" t="s">
        <v>133</v>
      </c>
      <c r="F163" s="372" t="s">
        <v>134</v>
      </c>
      <c r="G163" s="372" t="s">
        <v>135</v>
      </c>
      <c r="H163" s="372">
        <v>2011</v>
      </c>
      <c r="I163" s="372" t="s">
        <v>136</v>
      </c>
      <c r="J163" s="372" t="s">
        <v>137</v>
      </c>
      <c r="K163" s="372" t="s">
        <v>138</v>
      </c>
      <c r="L163" s="372" t="s">
        <v>139</v>
      </c>
      <c r="M163" s="372">
        <v>2012</v>
      </c>
      <c r="N163" s="372" t="s">
        <v>140</v>
      </c>
      <c r="O163" s="372" t="s">
        <v>141</v>
      </c>
      <c r="P163" s="372" t="s">
        <v>142</v>
      </c>
      <c r="Q163" s="372" t="s">
        <v>143</v>
      </c>
      <c r="R163" s="372">
        <v>2013</v>
      </c>
      <c r="S163" s="372" t="s">
        <v>144</v>
      </c>
      <c r="T163" s="372" t="s">
        <v>145</v>
      </c>
      <c r="U163" s="372" t="s">
        <v>146</v>
      </c>
      <c r="V163" s="372" t="s">
        <v>147</v>
      </c>
      <c r="W163" s="372">
        <v>2014</v>
      </c>
      <c r="X163" s="372" t="s">
        <v>148</v>
      </c>
      <c r="Y163" s="372" t="s">
        <v>149</v>
      </c>
      <c r="Z163" s="372" t="s">
        <v>150</v>
      </c>
      <c r="AA163" s="372" t="s">
        <v>151</v>
      </c>
      <c r="AB163" s="372">
        <v>2015</v>
      </c>
      <c r="AC163" s="372" t="s">
        <v>152</v>
      </c>
      <c r="AD163" s="372" t="s">
        <v>153</v>
      </c>
      <c r="AE163" s="372" t="s">
        <v>68</v>
      </c>
      <c r="AF163" s="372" t="s">
        <v>69</v>
      </c>
      <c r="AG163" s="372">
        <v>2016</v>
      </c>
      <c r="AH163" s="372" t="s">
        <v>70</v>
      </c>
      <c r="AI163" s="372" t="s">
        <v>71</v>
      </c>
      <c r="AJ163" s="372" t="s">
        <v>72</v>
      </c>
      <c r="AK163" s="372" t="s">
        <v>73</v>
      </c>
      <c r="AL163" s="372">
        <v>2017</v>
      </c>
      <c r="AM163" s="372" t="s">
        <v>83</v>
      </c>
      <c r="AN163" s="372" t="s">
        <v>84</v>
      </c>
      <c r="AO163" s="372" t="s">
        <v>82</v>
      </c>
      <c r="AP163" s="372" t="s">
        <v>154</v>
      </c>
      <c r="AQ163" s="372">
        <v>2018</v>
      </c>
      <c r="AR163" s="372" t="s">
        <v>85</v>
      </c>
      <c r="AS163" s="372" t="s">
        <v>155</v>
      </c>
      <c r="AT163" s="372" t="s">
        <v>156</v>
      </c>
      <c r="AU163" s="372" t="s">
        <v>157</v>
      </c>
      <c r="AV163" s="372">
        <v>2019</v>
      </c>
      <c r="AW163" s="373" t="s">
        <v>443</v>
      </c>
      <c r="AX163" s="373" t="s">
        <v>444</v>
      </c>
      <c r="AY163" s="373" t="s">
        <v>445</v>
      </c>
      <c r="AZ163" s="373" t="s">
        <v>446</v>
      </c>
      <c r="BA163" s="231">
        <v>2020</v>
      </c>
    </row>
    <row r="164" spans="1:53" s="1" customFormat="1" ht="39" customHeight="1">
      <c r="A164" s="218" t="s">
        <v>75</v>
      </c>
      <c r="B164" s="528"/>
      <c r="C164" s="221" t="s">
        <v>74</v>
      </c>
      <c r="D164" s="219">
        <f>'T 4'!D23</f>
        <v>489.70774332504914</v>
      </c>
      <c r="E164" s="219">
        <f>'T 4'!E23</f>
        <v>490.98021564222375</v>
      </c>
      <c r="F164" s="219">
        <f>'T 4'!F23</f>
        <v>483.97820963008826</v>
      </c>
      <c r="G164" s="219">
        <f>'T 4'!G23</f>
        <v>547.33383140263891</v>
      </c>
      <c r="H164" s="219">
        <f>'T 4'!H23</f>
        <v>2012</v>
      </c>
      <c r="I164" s="219">
        <f>'T 4'!I23</f>
        <v>549.77152453080771</v>
      </c>
      <c r="J164" s="219">
        <f>'T 4'!J23</f>
        <v>569.96028558560158</v>
      </c>
      <c r="K164" s="219">
        <f>'T 4'!K23</f>
        <v>591.76429692513238</v>
      </c>
      <c r="L164" s="219">
        <f>'T 4'!L23</f>
        <v>609.09159649981689</v>
      </c>
      <c r="M164" s="219">
        <f>'T 4'!M23</f>
        <v>2320.5877035413587</v>
      </c>
      <c r="N164" s="219">
        <f>'T 4'!N23</f>
        <v>655.84235872252623</v>
      </c>
      <c r="O164" s="219">
        <f>'T 4'!O23</f>
        <v>660.45851155590651</v>
      </c>
      <c r="P164" s="219">
        <f>'T 4'!P23</f>
        <v>670.51800481876012</v>
      </c>
      <c r="Q164" s="219">
        <f>'T 4'!Q23</f>
        <v>732.86348146523005</v>
      </c>
      <c r="R164" s="219">
        <f>'T 4'!R23</f>
        <v>2719.6823565624227</v>
      </c>
      <c r="S164" s="219">
        <f>'T 4'!S23</f>
        <v>789.69978413779359</v>
      </c>
      <c r="T164" s="219">
        <f>'T 4'!T23</f>
        <v>814.21325304612151</v>
      </c>
      <c r="U164" s="219">
        <f>'T 4'!U23</f>
        <v>778.80666259699012</v>
      </c>
      <c r="V164" s="219">
        <f>'T 4'!V23</f>
        <v>842.35328559613549</v>
      </c>
      <c r="W164" s="219">
        <f>'T 4'!W23</f>
        <v>3225.0729853770408</v>
      </c>
      <c r="X164" s="219">
        <f>'T 4'!X23</f>
        <v>858.40954799647386</v>
      </c>
      <c r="Y164" s="219">
        <f>'T 4'!Y23</f>
        <v>873.86263778707882</v>
      </c>
      <c r="Z164" s="219">
        <f>'T 4'!Z23</f>
        <v>839.01696612884541</v>
      </c>
      <c r="AA164" s="219">
        <f>'T 4'!AA23</f>
        <v>901.8015385443905</v>
      </c>
      <c r="AB164" s="219">
        <f>'T 4'!AB23</f>
        <v>3473.0906904567887</v>
      </c>
      <c r="AC164" s="219">
        <f>'T 4'!AC23</f>
        <v>945.98669755907633</v>
      </c>
      <c r="AD164" s="219">
        <f>'T 4'!AD23</f>
        <v>948.98961152008167</v>
      </c>
      <c r="AE164" s="219">
        <f>'T 4'!AE23</f>
        <v>927.25064542357609</v>
      </c>
      <c r="AF164" s="219">
        <f>'T 4'!AF23</f>
        <v>994.46255636414037</v>
      </c>
      <c r="AG164" s="219">
        <f>'T 4'!AG23</f>
        <v>3816.6895108668741</v>
      </c>
      <c r="AH164" s="219">
        <f>'T 4'!AH23</f>
        <v>1017.6467778599766</v>
      </c>
      <c r="AI164" s="219">
        <f>'T 4'!AI23</f>
        <v>1001.4684821287141</v>
      </c>
      <c r="AJ164" s="219">
        <f>'T 4'!AJ23</f>
        <v>961.9383827652955</v>
      </c>
      <c r="AK164" s="219">
        <f>'T 4'!AK23</f>
        <v>1025.4089639289273</v>
      </c>
      <c r="AL164" s="219">
        <f>'T 4'!AL23</f>
        <v>4006.4626066829137</v>
      </c>
      <c r="AM164" s="219">
        <f>'T 4'!AM23</f>
        <v>1054.3063720285529</v>
      </c>
      <c r="AN164" s="219">
        <f>'T 4'!AN23</f>
        <v>1032.3591171593569</v>
      </c>
      <c r="AO164" s="219">
        <f>'T 4'!AO23</f>
        <v>1012.2746547155216</v>
      </c>
      <c r="AP164" s="219">
        <f>'T 4'!AP23</f>
        <v>1073.2169448202555</v>
      </c>
      <c r="AQ164" s="219">
        <f>'T 4'!AQ23</f>
        <v>4172.1570887236867</v>
      </c>
      <c r="AR164" s="219">
        <f>'T 4'!AR23</f>
        <v>1117.5724064058068</v>
      </c>
      <c r="AS164" s="219">
        <f>'T 4'!AS23</f>
        <v>1080.8213357919749</v>
      </c>
      <c r="AT164" s="219">
        <f>'T 4'!AT23</f>
        <v>1055.6050639244759</v>
      </c>
      <c r="AU164" s="219">
        <f>'T 4'!AU23</f>
        <v>1093.7441534186321</v>
      </c>
      <c r="AV164" s="219">
        <f>'T 4'!AV23</f>
        <v>4347.7429595408894</v>
      </c>
      <c r="AW164" s="219">
        <f>'T 4'!AW23</f>
        <v>1127.3654368769135</v>
      </c>
      <c r="AX164" s="219">
        <f>'T 4'!AX23</f>
        <v>959.51971784132274</v>
      </c>
      <c r="AY164" s="219">
        <f>'T 4'!AY13</f>
        <v>0</v>
      </c>
      <c r="AZ164" s="219">
        <f>'T 4'!AZ13</f>
        <v>0</v>
      </c>
      <c r="BA164" s="219">
        <f>'T 4'!BA13</f>
        <v>12192.562034185899</v>
      </c>
    </row>
    <row r="165" spans="1:53" ht="39" customHeight="1">
      <c r="A165" s="216" t="s">
        <v>81</v>
      </c>
      <c r="B165" s="533"/>
      <c r="C165" s="222" t="s">
        <v>76</v>
      </c>
      <c r="D165" s="235" t="e">
        <f>D164/B164*100-100</f>
        <v>#DIV/0!</v>
      </c>
      <c r="E165" s="235">
        <f>E164/D164*100-100</f>
        <v>0.25984320944868955</v>
      </c>
      <c r="F165" s="235">
        <f>F164/E164*100-100</f>
        <v>-1.426127935313346</v>
      </c>
      <c r="G165" s="235">
        <f>G164/F164*100-100</f>
        <v>13.090593855656067</v>
      </c>
      <c r="H165" s="236"/>
      <c r="I165" s="235">
        <f>I164/G164*100-100</f>
        <v>0.44537592750695865</v>
      </c>
      <c r="J165" s="235">
        <f>J164/I164*100-100</f>
        <v>3.6722093004041341</v>
      </c>
      <c r="K165" s="235">
        <f>K164/J164*100-100</f>
        <v>3.8255316889541575</v>
      </c>
      <c r="L165" s="235">
        <f>L164/K164*100-100</f>
        <v>2.92807451627597</v>
      </c>
      <c r="M165" s="236"/>
      <c r="N165" s="235">
        <f>N164/L164*100-100</f>
        <v>7.67548961295239</v>
      </c>
      <c r="O165" s="235">
        <f>O164/N164*100-100</f>
        <v>0.70385097455000789</v>
      </c>
      <c r="P165" s="235">
        <f>P164/O164*100-100</f>
        <v>1.5231075210395062</v>
      </c>
      <c r="Q165" s="235">
        <f>Q164/P164*100-100</f>
        <v>9.2981062698415968</v>
      </c>
      <c r="R165" s="236"/>
      <c r="S165" s="235">
        <f>S164/Q164*100-100</f>
        <v>7.7553738329176269</v>
      </c>
      <c r="T165" s="235">
        <f>T164/S164*100-100</f>
        <v>3.1041503873642426</v>
      </c>
      <c r="U165" s="235">
        <f>U164/T164*100-100</f>
        <v>-4.3485647423041627</v>
      </c>
      <c r="V165" s="235">
        <f>V164/U164*100-100</f>
        <v>8.159486307839785</v>
      </c>
      <c r="W165" s="236"/>
      <c r="X165" s="235">
        <f>X164/V164*100-100</f>
        <v>1.906119756982406</v>
      </c>
      <c r="Y165" s="235">
        <f>Y164/X164*100-100</f>
        <v>1.8002001290261092</v>
      </c>
      <c r="Z165" s="235">
        <f>Z164/Y164*100-100</f>
        <v>-3.9875456566577441</v>
      </c>
      <c r="AA165" s="235">
        <f>AA164/Z164*100-100</f>
        <v>7.4831111825101431</v>
      </c>
      <c r="AB165" s="236"/>
      <c r="AC165" s="235">
        <f>AC164/AA164*100-100</f>
        <v>4.8996544279582537</v>
      </c>
      <c r="AD165" s="235">
        <f>AD164/AC164*100-100</f>
        <v>0.31743722916546346</v>
      </c>
      <c r="AE165" s="235">
        <f>AE164/AD164*100-100</f>
        <v>-2.2907485848748479</v>
      </c>
      <c r="AF165" s="235">
        <f>AF164/AE164*100-100</f>
        <v>7.2485159511386854</v>
      </c>
      <c r="AG165" s="235"/>
      <c r="AH165" s="235">
        <f>AH164/AF164*100-100</f>
        <v>2.3313317678445458</v>
      </c>
      <c r="AI165" s="235">
        <f>AI164/AH164*100-100</f>
        <v>-1.5897751639605389</v>
      </c>
      <c r="AJ165" s="235">
        <f>AJ164/AI164*100-100</f>
        <v>-3.9472135238239048</v>
      </c>
      <c r="AK165" s="235">
        <f>AK164/AJ164*100-100</f>
        <v>6.5981961319780282</v>
      </c>
      <c r="AL165" s="235"/>
      <c r="AM165" s="235">
        <f>AM164/AK164*100-100</f>
        <v>2.8181349213979132</v>
      </c>
      <c r="AN165" s="235">
        <f>AN164/AM164*100-100</f>
        <v>-2.0816771530051739</v>
      </c>
      <c r="AO165" s="235">
        <f>AO164/AN164*100-100</f>
        <v>-1.9454918458123132</v>
      </c>
      <c r="AP165" s="235">
        <f>AP164/AO164*100-100</f>
        <v>6.0203315197949365</v>
      </c>
      <c r="AQ165" s="235"/>
      <c r="AR165" s="235">
        <f>AR164/AP164*100-100</f>
        <v>4.1329445830712359</v>
      </c>
      <c r="AS165" s="235">
        <f>AS164/AR164*100-100</f>
        <v>-3.288473337671789</v>
      </c>
      <c r="AT165" s="235">
        <f>AT164/AS164*100-100</f>
        <v>-2.3330657003566415</v>
      </c>
      <c r="AU165" s="235">
        <f>AU164/AT164*100-100</f>
        <v>3.6130074397677276</v>
      </c>
      <c r="AV165" s="235"/>
      <c r="AW165" s="237">
        <f>AW164/AU164*100-100</f>
        <v>3.0739623478849012</v>
      </c>
      <c r="AX165" s="237">
        <f>AX164/AV164*100-100</f>
        <v>-77.930624538515829</v>
      </c>
      <c r="AY165" s="237">
        <f>AY164/AW164*100-100</f>
        <v>-100</v>
      </c>
      <c r="AZ165" s="237">
        <f>AZ164/AX164*100-100</f>
        <v>-100</v>
      </c>
      <c r="BA165" s="237" t="e">
        <f>BA164/AY164*100-100</f>
        <v>#DIV/0!</v>
      </c>
    </row>
    <row r="166" spans="1:53" ht="39" customHeight="1">
      <c r="A166" s="224" t="s">
        <v>79</v>
      </c>
      <c r="B166" s="534"/>
      <c r="C166" s="225" t="s">
        <v>77</v>
      </c>
      <c r="D166" s="238" t="e">
        <f>D164/#REF!*100-100</f>
        <v>#REF!</v>
      </c>
      <c r="E166" s="238" t="e">
        <f>E164/#REF!*100-100</f>
        <v>#REF!</v>
      </c>
      <c r="F166" s="238" t="e">
        <f>F164/#REF!*100-100</f>
        <v>#REF!</v>
      </c>
      <c r="G166" s="238" t="e">
        <f>G164/#REF!*100-100</f>
        <v>#REF!</v>
      </c>
      <c r="H166" s="239"/>
      <c r="I166" s="238">
        <f t="shared" ref="I166:BA166" si="101">I164/D164*100-100</f>
        <v>12.265230032495225</v>
      </c>
      <c r="J166" s="238">
        <f t="shared" si="101"/>
        <v>16.086202137507399</v>
      </c>
      <c r="K166" s="238">
        <f t="shared" si="101"/>
        <v>22.27085541256632</v>
      </c>
      <c r="L166" s="238">
        <f t="shared" si="101"/>
        <v>11.283381650082333</v>
      </c>
      <c r="M166" s="238">
        <f t="shared" si="101"/>
        <v>15.337361011001917</v>
      </c>
      <c r="N166" s="238">
        <f t="shared" si="101"/>
        <v>19.29362097868615</v>
      </c>
      <c r="O166" s="238">
        <f t="shared" si="101"/>
        <v>15.877988038644332</v>
      </c>
      <c r="P166" s="238">
        <f t="shared" si="101"/>
        <v>13.308289855072374</v>
      </c>
      <c r="Q166" s="238">
        <f t="shared" si="101"/>
        <v>20.320734299516857</v>
      </c>
      <c r="R166" s="238">
        <f t="shared" si="101"/>
        <v>17.197999128066613</v>
      </c>
      <c r="S166" s="238">
        <f t="shared" si="101"/>
        <v>20.409999999999968</v>
      </c>
      <c r="T166" s="238">
        <f t="shared" si="101"/>
        <v>23.279999999999987</v>
      </c>
      <c r="U166" s="238">
        <f t="shared" si="101"/>
        <v>16.150000000000048</v>
      </c>
      <c r="V166" s="238">
        <f t="shared" si="101"/>
        <v>14.940000000000026</v>
      </c>
      <c r="W166" s="238">
        <f t="shared" si="101"/>
        <v>18.58270792525245</v>
      </c>
      <c r="X166" s="238">
        <f t="shared" si="101"/>
        <v>8.7007449208940386</v>
      </c>
      <c r="Y166" s="238">
        <f t="shared" si="101"/>
        <v>7.3260149620259796</v>
      </c>
      <c r="Z166" s="238">
        <f t="shared" si="101"/>
        <v>7.7310976425239346</v>
      </c>
      <c r="AA166" s="238">
        <f t="shared" si="101"/>
        <v>7.057401444832422</v>
      </c>
      <c r="AB166" s="238">
        <f t="shared" si="101"/>
        <v>7.6902974352610585</v>
      </c>
      <c r="AC166" s="238">
        <f t="shared" si="101"/>
        <v>10.202257158836048</v>
      </c>
      <c r="AD166" s="238">
        <f t="shared" si="101"/>
        <v>8.5971147505802747</v>
      </c>
      <c r="AE166" s="238">
        <f t="shared" si="101"/>
        <v>10.516316458037011</v>
      </c>
      <c r="AF166" s="238">
        <f t="shared" si="101"/>
        <v>10.275100879658638</v>
      </c>
      <c r="AG166" s="238">
        <f t="shared" si="101"/>
        <v>9.8931715591018587</v>
      </c>
      <c r="AH166" s="238">
        <f t="shared" si="101"/>
        <v>7.5751678629101775</v>
      </c>
      <c r="AI166" s="238">
        <f t="shared" si="101"/>
        <v>5.5299731389653743</v>
      </c>
      <c r="AJ166" s="238">
        <f t="shared" si="101"/>
        <v>3.7409235046553988</v>
      </c>
      <c r="AK166" s="238">
        <f t="shared" si="101"/>
        <v>3.1118725754673164</v>
      </c>
      <c r="AL166" s="238">
        <f t="shared" si="101"/>
        <v>4.9721910906223172</v>
      </c>
      <c r="AM166" s="238">
        <f t="shared" si="101"/>
        <v>3.602388860864707</v>
      </c>
      <c r="AN166" s="238">
        <f t="shared" si="101"/>
        <v>3.0845339201271571</v>
      </c>
      <c r="AO166" s="238">
        <f t="shared" si="101"/>
        <v>5.2327958684343088</v>
      </c>
      <c r="AP166" s="238">
        <f t="shared" si="101"/>
        <v>4.6623330371668033</v>
      </c>
      <c r="AQ166" s="238">
        <f t="shared" si="101"/>
        <v>4.1356802323423381</v>
      </c>
      <c r="AR166" s="238">
        <f t="shared" si="101"/>
        <v>6.0007257905049016</v>
      </c>
      <c r="AS166" s="238">
        <f t="shared" si="101"/>
        <v>4.6943178809682848</v>
      </c>
      <c r="AT166" s="238">
        <f t="shared" si="101"/>
        <v>4.2804992703419344</v>
      </c>
      <c r="AU166" s="238">
        <f t="shared" si="101"/>
        <v>1.9126802551383975</v>
      </c>
      <c r="AV166" s="238">
        <f t="shared" si="101"/>
        <v>4.2085153335134038</v>
      </c>
      <c r="AW166" s="240">
        <f t="shared" si="101"/>
        <v>0.87627704612015123</v>
      </c>
      <c r="AX166" s="240">
        <f t="shared" si="101"/>
        <v>-11.223096170817911</v>
      </c>
      <c r="AY166" s="240">
        <f t="shared" si="101"/>
        <v>-100</v>
      </c>
      <c r="AZ166" s="240">
        <f t="shared" si="101"/>
        <v>-100</v>
      </c>
      <c r="BA166" s="240">
        <f t="shared" si="101"/>
        <v>180.43428849513685</v>
      </c>
    </row>
    <row r="167" spans="1:53" ht="39" customHeight="1">
      <c r="A167" s="226" t="s">
        <v>473</v>
      </c>
      <c r="B167" s="529"/>
      <c r="C167" s="227" t="s">
        <v>472</v>
      </c>
      <c r="D167" s="229">
        <f>'T 5'!D23</f>
        <v>668.42563026519258</v>
      </c>
      <c r="E167" s="229">
        <f>'T 5'!E23</f>
        <v>658.38681895492391</v>
      </c>
      <c r="F167" s="229">
        <f>'T 5'!F23</f>
        <v>633.23058888719777</v>
      </c>
      <c r="G167" s="229">
        <f>'T 5'!G23</f>
        <v>668.93959768489538</v>
      </c>
      <c r="H167" s="229">
        <f>'T 5'!H23</f>
        <v>2628.9826357922097</v>
      </c>
      <c r="I167" s="229">
        <f>'T 5'!I23</f>
        <v>700.51005470796952</v>
      </c>
      <c r="J167" s="229">
        <f>'T 5'!J23</f>
        <v>696.37573403239469</v>
      </c>
      <c r="K167" s="229">
        <f>'T 5'!K23</f>
        <v>684.14232892295308</v>
      </c>
      <c r="L167" s="229">
        <f>'T 5'!L23</f>
        <v>706.1326488287433</v>
      </c>
      <c r="M167" s="229">
        <f>'T 5'!M23</f>
        <v>2787.1607664920602</v>
      </c>
      <c r="N167" s="229">
        <f>'T 5'!N23</f>
        <v>759.66913212558245</v>
      </c>
      <c r="O167" s="229">
        <f>'T 5'!O23</f>
        <v>764.19096912852331</v>
      </c>
      <c r="P167" s="229">
        <f>'T 5'!P23</f>
        <v>754.01681192621197</v>
      </c>
      <c r="Q167" s="229">
        <f>'T 5'!Q23</f>
        <v>796.61517557523473</v>
      </c>
      <c r="R167" s="229">
        <f>'T 5'!R23</f>
        <v>3074.4920887555527</v>
      </c>
      <c r="S167" s="229">
        <f>'T 5'!S23</f>
        <v>828.57439998829057</v>
      </c>
      <c r="T167" s="229">
        <f>'T 5'!T23</f>
        <v>838.63517376965194</v>
      </c>
      <c r="U167" s="229">
        <f>'T 5'!U23</f>
        <v>818.07519072822106</v>
      </c>
      <c r="V167" s="229">
        <f>'T 5'!V23</f>
        <v>872.57591255236025</v>
      </c>
      <c r="W167" s="229">
        <f>'T 5'!W23</f>
        <v>3357.860677038524</v>
      </c>
      <c r="X167" s="229">
        <f>'T 5'!X23</f>
        <v>911.50496109970254</v>
      </c>
      <c r="Y167" s="229">
        <f>'T 5'!Y23</f>
        <v>905.72638960662425</v>
      </c>
      <c r="Z167" s="229">
        <f>'T 5'!Z23</f>
        <v>893.69424988462083</v>
      </c>
      <c r="AA167" s="229">
        <f>'T 5'!AA23</f>
        <v>947.27090566651748</v>
      </c>
      <c r="AB167" s="229">
        <f>'T 5'!AB23</f>
        <v>3658.196506257465</v>
      </c>
      <c r="AC167" s="229">
        <f>'T 5'!AC23</f>
        <v>989.44055546721916</v>
      </c>
      <c r="AD167" s="229">
        <f>'T 5'!AD23</f>
        <v>977.77624779194127</v>
      </c>
      <c r="AE167" s="229">
        <f>'T 5'!AE23</f>
        <v>963.15620395202961</v>
      </c>
      <c r="AF167" s="229">
        <f>'T 5'!AF23</f>
        <v>1018.5801773583048</v>
      </c>
      <c r="AG167" s="229">
        <f>'T 5'!AG23</f>
        <v>3948.9531845694946</v>
      </c>
      <c r="AH167" s="229">
        <f>'T 5'!AH23</f>
        <v>1043.9251774242307</v>
      </c>
      <c r="AI167" s="229">
        <f>'T 5'!AI23</f>
        <v>1015.9944124769924</v>
      </c>
      <c r="AJ167" s="229">
        <f>'T 5'!AJ23</f>
        <v>999.00533645161852</v>
      </c>
      <c r="AK167" s="229">
        <f>'T 5'!AK23</f>
        <v>1037.5697412637551</v>
      </c>
      <c r="AL167" s="229">
        <f>'T 5'!AL23</f>
        <v>4096.4946676165964</v>
      </c>
      <c r="AM167" s="229">
        <f>'T 5'!AM23</f>
        <v>1059.2019097326813</v>
      </c>
      <c r="AN167" s="229">
        <f>'T 5'!AN23</f>
        <v>1041.7649462071654</v>
      </c>
      <c r="AO167" s="229">
        <f>'T 5'!AO23</f>
        <v>1010.9186890190319</v>
      </c>
      <c r="AP167" s="229">
        <f>'T 5'!AP23</f>
        <v>1060.271543764808</v>
      </c>
      <c r="AQ167" s="229">
        <f>'T 5'!AQ23</f>
        <v>4172.1570887236867</v>
      </c>
      <c r="AR167" s="229">
        <f>'T 5'!AR23</f>
        <v>1094.8845374796435</v>
      </c>
      <c r="AS167" s="229">
        <f>'T 5'!AS23</f>
        <v>1058.8795513863345</v>
      </c>
      <c r="AT167" s="229">
        <f>'T 5'!AT23</f>
        <v>1031.7551337072905</v>
      </c>
      <c r="AU167" s="229">
        <f>'T 5'!AU23</f>
        <v>1065.3286782853793</v>
      </c>
      <c r="AV167" s="229">
        <f>'T 5'!AV23</f>
        <v>4250.8479008586473</v>
      </c>
      <c r="AW167" s="229">
        <f>'T 5'!AW23</f>
        <v>1101.588271327842</v>
      </c>
      <c r="AX167" s="229">
        <f>'T 5'!AX23</f>
        <v>938.31382538756361</v>
      </c>
      <c r="AY167" s="229">
        <f>'T 5'!AY13</f>
        <v>0</v>
      </c>
      <c r="AZ167" s="229">
        <f>'T 5'!AZ13</f>
        <v>0</v>
      </c>
      <c r="BA167" s="229">
        <f>'T 5'!BA13</f>
        <v>11641.740514630956</v>
      </c>
    </row>
    <row r="168" spans="1:53" ht="39" customHeight="1">
      <c r="A168" s="216" t="s">
        <v>81</v>
      </c>
      <c r="B168" s="533"/>
      <c r="C168" s="222" t="s">
        <v>76</v>
      </c>
      <c r="D168" s="235" t="e">
        <f>D167/B167*100-100</f>
        <v>#DIV/0!</v>
      </c>
      <c r="E168" s="235">
        <f>E167/D167*100-100</f>
        <v>-1.5018591232484368</v>
      </c>
      <c r="F168" s="235">
        <f>F167/E167*100-100</f>
        <v>-3.8208890797141635</v>
      </c>
      <c r="G168" s="235">
        <f>G167/F167*100-100</f>
        <v>5.6391793802081764</v>
      </c>
      <c r="H168" s="236"/>
      <c r="I168" s="235">
        <f>I167/G167*100-100</f>
        <v>4.7194779816197183</v>
      </c>
      <c r="J168" s="235">
        <f>J167/I167*100-100</f>
        <v>-0.59018719971098221</v>
      </c>
      <c r="K168" s="235">
        <f>K167/J167*100-100</f>
        <v>-1.7567247839903217</v>
      </c>
      <c r="L168" s="235">
        <f>L167/K167*100-100</f>
        <v>3.2142902106948412</v>
      </c>
      <c r="M168" s="236"/>
      <c r="N168" s="235">
        <f>N167/L167*100-100</f>
        <v>7.5816467891181247</v>
      </c>
      <c r="O168" s="235">
        <f>O167/N167*100-100</f>
        <v>0.59523769121545911</v>
      </c>
      <c r="P168" s="235">
        <f>P167/O167*100-100</f>
        <v>-1.331363181890751</v>
      </c>
      <c r="Q168" s="235">
        <f>Q167/P167*100-100</f>
        <v>5.6495243839724196</v>
      </c>
      <c r="R168" s="236"/>
      <c r="S168" s="235">
        <f>S167/Q167*100-100</f>
        <v>4.0118774275142499</v>
      </c>
      <c r="T168" s="235">
        <f>T167/S167*100-100</f>
        <v>1.2142269639882102</v>
      </c>
      <c r="U168" s="235">
        <f>U167/T167*100-100</f>
        <v>-2.4516003721873574</v>
      </c>
      <c r="V168" s="235">
        <f>V167/U167*100-100</f>
        <v>6.6620675509820444</v>
      </c>
      <c r="W168" s="236"/>
      <c r="X168" s="235">
        <f>X167/V167*100-100</f>
        <v>4.461393901359429</v>
      </c>
      <c r="Y168" s="235">
        <f>Y167/X167*100-100</f>
        <v>-0.63395941214699292</v>
      </c>
      <c r="Z168" s="235">
        <f>Z167/Y167*100-100</f>
        <v>-1.3284519320707062</v>
      </c>
      <c r="AA168" s="235">
        <f>AA167/Z167*100-100</f>
        <v>5.9949648091406544</v>
      </c>
      <c r="AB168" s="236"/>
      <c r="AC168" s="235">
        <f>AC167/AA167*100-100</f>
        <v>4.4516990386219533</v>
      </c>
      <c r="AD168" s="235">
        <f>AD167/AC167*100-100</f>
        <v>-1.1788790757389194</v>
      </c>
      <c r="AE168" s="235">
        <f>AE167/AD167*100-100</f>
        <v>-1.4952340960344799</v>
      </c>
      <c r="AF168" s="235">
        <f>AF167/AE167*100-100</f>
        <v>5.754411712125119</v>
      </c>
      <c r="AG168" s="235"/>
      <c r="AH168" s="235">
        <f>AH167/AF167*100-100</f>
        <v>2.4882675541220749</v>
      </c>
      <c r="AI168" s="235">
        <f>AI167/AH167*100-100</f>
        <v>-2.67555238165194</v>
      </c>
      <c r="AJ168" s="235">
        <f>AJ167/AI167*100-100</f>
        <v>-1.6721623482115859</v>
      </c>
      <c r="AK168" s="235">
        <f>AK167/AJ167*100-100</f>
        <v>3.8602801611765187</v>
      </c>
      <c r="AL168" s="235"/>
      <c r="AM168" s="235">
        <f>AM167/AK167*100-100</f>
        <v>2.0848881389484433</v>
      </c>
      <c r="AN168" s="235">
        <f>AN167/AM167*100-100</f>
        <v>-1.6462360353859822</v>
      </c>
      <c r="AO168" s="235">
        <f>AO167/AN167*100-100</f>
        <v>-2.9609613282187865</v>
      </c>
      <c r="AP168" s="235">
        <f>AP167/AO167*100-100</f>
        <v>4.881980646105859</v>
      </c>
      <c r="AQ168" s="235"/>
      <c r="AR168" s="235">
        <f>AR167/AP167*100-100</f>
        <v>3.2645404772377162</v>
      </c>
      <c r="AS168" s="235">
        <f>AS167/AR167*100-100</f>
        <v>-3.288473337671789</v>
      </c>
      <c r="AT168" s="235">
        <f>AT167/AS167*100-100</f>
        <v>-2.561615024440826</v>
      </c>
      <c r="AU168" s="235">
        <f>AU167/AT167*100-100</f>
        <v>3.2540225370580629</v>
      </c>
      <c r="AV168" s="235"/>
      <c r="AW168" s="237">
        <f>AW167/AU167*100-100</f>
        <v>3.4036062091956154</v>
      </c>
      <c r="AX168" s="237">
        <f>AX167/AV167*100-100</f>
        <v>-77.926431449169712</v>
      </c>
      <c r="AY168" s="237">
        <f>AY167/AW167*100-100</f>
        <v>-100</v>
      </c>
      <c r="AZ168" s="237">
        <f>AZ167/AX167*100-100</f>
        <v>-100</v>
      </c>
      <c r="BA168" s="237" t="e">
        <f>BA167/AY167*100-100</f>
        <v>#DIV/0!</v>
      </c>
    </row>
    <row r="169" spans="1:53" ht="39" customHeight="1">
      <c r="A169" s="217" t="s">
        <v>79</v>
      </c>
      <c r="B169" s="530"/>
      <c r="C169" s="223" t="s">
        <v>77</v>
      </c>
      <c r="D169" s="242" t="e">
        <f>D167/#REF!*100-100</f>
        <v>#REF!</v>
      </c>
      <c r="E169" s="242" t="e">
        <f>E167/#REF!*100-100</f>
        <v>#REF!</v>
      </c>
      <c r="F169" s="242" t="e">
        <f>F167/#REF!*100-100</f>
        <v>#REF!</v>
      </c>
      <c r="G169" s="242" t="e">
        <f>G167/#REF!*100-100</f>
        <v>#REF!</v>
      </c>
      <c r="H169" s="243"/>
      <c r="I169" s="242">
        <f t="shared" ref="I169:BA169" si="102">I167/D167*100-100</f>
        <v>4.7999991308004866</v>
      </c>
      <c r="J169" s="242">
        <f t="shared" si="102"/>
        <v>5.7699993353104588</v>
      </c>
      <c r="K169" s="242">
        <f t="shared" si="102"/>
        <v>8.0400001088426052</v>
      </c>
      <c r="L169" s="242">
        <f t="shared" si="102"/>
        <v>5.5600014220368763</v>
      </c>
      <c r="M169" s="242">
        <f t="shared" si="102"/>
        <v>6.0167050381519687</v>
      </c>
      <c r="N169" s="242">
        <f t="shared" si="102"/>
        <v>8.4451432238578263</v>
      </c>
      <c r="O169" s="242">
        <f t="shared" si="102"/>
        <v>9.7383110556482819</v>
      </c>
      <c r="P169" s="242">
        <f t="shared" si="102"/>
        <v>10.213442444536724</v>
      </c>
      <c r="Q169" s="242">
        <f t="shared" si="102"/>
        <v>12.813814358615772</v>
      </c>
      <c r="R169" s="242">
        <f t="shared" si="102"/>
        <v>10.309104724702678</v>
      </c>
      <c r="S169" s="242">
        <f t="shared" si="102"/>
        <v>9.070431448215956</v>
      </c>
      <c r="T169" s="242">
        <f t="shared" si="102"/>
        <v>9.7415708440030642</v>
      </c>
      <c r="U169" s="242">
        <f t="shared" si="102"/>
        <v>8.4956167805284792</v>
      </c>
      <c r="V169" s="242">
        <f t="shared" si="102"/>
        <v>9.5354368465645081</v>
      </c>
      <c r="W169" s="242">
        <f t="shared" si="102"/>
        <v>9.2167610162128994</v>
      </c>
      <c r="X169" s="242">
        <f t="shared" si="102"/>
        <v>10.008824930215553</v>
      </c>
      <c r="Y169" s="242">
        <f t="shared" si="102"/>
        <v>8.0000479273243883</v>
      </c>
      <c r="Z169" s="242">
        <f t="shared" si="102"/>
        <v>9.2435340923963736</v>
      </c>
      <c r="AA169" s="242">
        <f t="shared" si="102"/>
        <v>8.5602859349701532</v>
      </c>
      <c r="AB169" s="242">
        <f t="shared" si="102"/>
        <v>8.9442611860782506</v>
      </c>
      <c r="AC169" s="242">
        <f t="shared" si="102"/>
        <v>8.5502106618805129</v>
      </c>
      <c r="AD169" s="242">
        <f t="shared" si="102"/>
        <v>7.9549253518614904</v>
      </c>
      <c r="AE169" s="242">
        <f t="shared" si="102"/>
        <v>7.7724517167226566</v>
      </c>
      <c r="AF169" s="242">
        <f t="shared" si="102"/>
        <v>7.5278646546853309</v>
      </c>
      <c r="AG169" s="242">
        <f t="shared" si="102"/>
        <v>7.9480880213701255</v>
      </c>
      <c r="AH169" s="242">
        <f t="shared" si="102"/>
        <v>5.50660892723198</v>
      </c>
      <c r="AI169" s="242">
        <f t="shared" si="102"/>
        <v>3.9086820498408485</v>
      </c>
      <c r="AJ169" s="242">
        <f t="shared" si="102"/>
        <v>3.7220476130966631</v>
      </c>
      <c r="AK169" s="242">
        <f t="shared" si="102"/>
        <v>1.8643170491202739</v>
      </c>
      <c r="AL169" s="242">
        <f t="shared" si="102"/>
        <v>3.7362175784615204</v>
      </c>
      <c r="AM169" s="242">
        <f t="shared" si="102"/>
        <v>1.4633934154308008</v>
      </c>
      <c r="AN169" s="242">
        <f t="shared" si="102"/>
        <v>2.5364838048020886</v>
      </c>
      <c r="AO169" s="242">
        <f t="shared" si="102"/>
        <v>1.1925214143228402</v>
      </c>
      <c r="AP169" s="242">
        <f t="shared" si="102"/>
        <v>2.18797846527427</v>
      </c>
      <c r="AQ169" s="242">
        <f t="shared" si="102"/>
        <v>1.8470040179769569</v>
      </c>
      <c r="AR169" s="242">
        <f t="shared" si="102"/>
        <v>3.3688220743453741</v>
      </c>
      <c r="AS169" s="242">
        <f t="shared" si="102"/>
        <v>1.6428470972727212</v>
      </c>
      <c r="AT169" s="242">
        <f t="shared" si="102"/>
        <v>2.0611395273024016</v>
      </c>
      <c r="AU169" s="242">
        <f t="shared" si="102"/>
        <v>0.47696597633984084</v>
      </c>
      <c r="AV169" s="242">
        <f t="shared" si="102"/>
        <v>1.886094182494773</v>
      </c>
      <c r="AW169" s="244">
        <f t="shared" si="102"/>
        <v>0.61227769858089687</v>
      </c>
      <c r="AX169" s="244">
        <f t="shared" si="102"/>
        <v>-11.386160573307947</v>
      </c>
      <c r="AY169" s="244">
        <f t="shared" si="102"/>
        <v>-100</v>
      </c>
      <c r="AZ169" s="244">
        <f t="shared" si="102"/>
        <v>-100</v>
      </c>
      <c r="BA169" s="244">
        <f t="shared" si="102"/>
        <v>173.86866776106922</v>
      </c>
    </row>
    <row r="170" spans="1:53" ht="39" customHeight="1">
      <c r="A170" s="376" t="s">
        <v>196</v>
      </c>
      <c r="B170" s="531"/>
      <c r="C170" s="248" t="s">
        <v>201</v>
      </c>
      <c r="D170" s="233">
        <f t="shared" ref="D170:AI170" si="103">D164/D171*100</f>
        <v>0.35383182510805417</v>
      </c>
      <c r="E170" s="233">
        <f t="shared" si="103"/>
        <v>0.32071394493305344</v>
      </c>
      <c r="F170" s="233">
        <f t="shared" si="103"/>
        <v>0.3034582806467031</v>
      </c>
      <c r="G170" s="233">
        <f t="shared" si="103"/>
        <v>0.34267608064469385</v>
      </c>
      <c r="H170" s="233">
        <f t="shared" si="103"/>
        <v>0.32945693206954962</v>
      </c>
      <c r="I170" s="233">
        <f t="shared" si="103"/>
        <v>0.32323702204720295</v>
      </c>
      <c r="J170" s="233">
        <f t="shared" si="103"/>
        <v>0.3421300912852383</v>
      </c>
      <c r="K170" s="233">
        <f t="shared" si="103"/>
        <v>0.35016286711654482</v>
      </c>
      <c r="L170" s="233">
        <f t="shared" si="103"/>
        <v>0.34924516896863966</v>
      </c>
      <c r="M170" s="233">
        <f t="shared" si="103"/>
        <v>0.34122578997840514</v>
      </c>
      <c r="N170" s="233">
        <f t="shared" si="103"/>
        <v>0.35568814168860913</v>
      </c>
      <c r="O170" s="233">
        <f t="shared" si="103"/>
        <v>0.37827542078107668</v>
      </c>
      <c r="P170" s="233">
        <f t="shared" si="103"/>
        <v>0.37242544983895182</v>
      </c>
      <c r="Q170" s="233">
        <f t="shared" si="103"/>
        <v>0.3975530029072743</v>
      </c>
      <c r="R170" s="233">
        <f t="shared" si="103"/>
        <v>0.37597461096538709</v>
      </c>
      <c r="S170" s="233">
        <f t="shared" si="103"/>
        <v>0.40108048334399349</v>
      </c>
      <c r="T170" s="233">
        <f t="shared" si="103"/>
        <v>0.42998925167170404</v>
      </c>
      <c r="U170" s="233">
        <f t="shared" si="103"/>
        <v>0.41249471065761484</v>
      </c>
      <c r="V170" s="233">
        <f t="shared" si="103"/>
        <v>0.47968979555642965</v>
      </c>
      <c r="W170" s="233">
        <f t="shared" si="103"/>
        <v>0.42963306418517472</v>
      </c>
      <c r="X170" s="233">
        <f t="shared" si="103"/>
        <v>0.56364440931983906</v>
      </c>
      <c r="Y170" s="233">
        <f t="shared" si="103"/>
        <v>0.5870566309857651</v>
      </c>
      <c r="Z170" s="233">
        <f t="shared" si="103"/>
        <v>0.57485101447910836</v>
      </c>
      <c r="AA170" s="233">
        <f t="shared" si="103"/>
        <v>0.63673769840467298</v>
      </c>
      <c r="AB170" s="233">
        <f t="shared" si="103"/>
        <v>0.5899258415604558</v>
      </c>
      <c r="AC170" s="233">
        <f t="shared" si="103"/>
        <v>0.72272502440583397</v>
      </c>
      <c r="AD170" s="233">
        <f t="shared" si="103"/>
        <v>0.70655424214245521</v>
      </c>
      <c r="AE170" s="233">
        <f t="shared" si="103"/>
        <v>0.65726510833573226</v>
      </c>
      <c r="AF170" s="233">
        <f t="shared" si="103"/>
        <v>0.68102665226961778</v>
      </c>
      <c r="AG170" s="233">
        <f t="shared" si="103"/>
        <v>0.6910472528506777</v>
      </c>
      <c r="AH170" s="233">
        <f t="shared" si="103"/>
        <v>0.69708244104860795</v>
      </c>
      <c r="AI170" s="233">
        <f t="shared" si="103"/>
        <v>0.71039445696129422</v>
      </c>
      <c r="AJ170" s="233">
        <f t="shared" ref="AJ170:BA170" si="104">AJ164/AJ171*100</f>
        <v>0.66529423146313904</v>
      </c>
      <c r="AK170" s="233">
        <f t="shared" si="104"/>
        <v>0.66218543487109094</v>
      </c>
      <c r="AL170" s="233">
        <f t="shared" si="104"/>
        <v>0.68322938397297195</v>
      </c>
      <c r="AM170" s="233">
        <f t="shared" si="104"/>
        <v>0.65831712965140154</v>
      </c>
      <c r="AN170" s="233">
        <f t="shared" si="104"/>
        <v>0.63350956073879883</v>
      </c>
      <c r="AO170" s="233">
        <f t="shared" si="104"/>
        <v>0.58881628477974202</v>
      </c>
      <c r="AP170" s="233">
        <f t="shared" si="104"/>
        <v>0.62283402703471613</v>
      </c>
      <c r="AQ170" s="233">
        <f t="shared" si="104"/>
        <v>0.62519283887589816</v>
      </c>
      <c r="AR170" s="233">
        <f t="shared" si="104"/>
        <v>0.68686475368152222</v>
      </c>
      <c r="AS170" s="233">
        <f t="shared" si="104"/>
        <v>0.68346194011931694</v>
      </c>
      <c r="AT170" s="233">
        <f t="shared" si="104"/>
        <v>0.66159509354749768</v>
      </c>
      <c r="AU170" s="233">
        <f t="shared" si="104"/>
        <v>0.68509474520515246</v>
      </c>
      <c r="AV170" s="233">
        <f t="shared" si="104"/>
        <v>0.67928316348119755</v>
      </c>
      <c r="AW170" s="234">
        <f t="shared" si="104"/>
        <v>0.74088785317365813</v>
      </c>
      <c r="AX170" s="234">
        <f t="shared" si="104"/>
        <v>0.82297682286418194</v>
      </c>
      <c r="AY170" s="234" t="e">
        <f t="shared" si="104"/>
        <v>#DIV/0!</v>
      </c>
      <c r="AZ170" s="234" t="e">
        <f t="shared" si="104"/>
        <v>#DIV/0!</v>
      </c>
      <c r="BA170" s="234">
        <f t="shared" si="104"/>
        <v>4.536675177941734</v>
      </c>
    </row>
    <row r="171" spans="1:53" ht="39" customHeight="1">
      <c r="A171" s="249" t="s">
        <v>197</v>
      </c>
      <c r="B171" s="530"/>
      <c r="C171" s="515" t="s">
        <v>198</v>
      </c>
      <c r="D171" s="247">
        <f>'T 4'!D26</f>
        <v>138401.27104889471</v>
      </c>
      <c r="E171" s="247">
        <f>'T 4'!E26</f>
        <v>153089.76220061528</v>
      </c>
      <c r="F171" s="247">
        <f>'T 4'!F26</f>
        <v>159487.56072784608</v>
      </c>
      <c r="G171" s="247">
        <f>'T 4'!G26</f>
        <v>159723.38377773904</v>
      </c>
      <c r="H171" s="247">
        <f>'T 4'!H26</f>
        <v>610701.97775509523</v>
      </c>
      <c r="I171" s="247">
        <f>'T 4'!I26</f>
        <v>170083.09291084963</v>
      </c>
      <c r="J171" s="247">
        <f>'T 4'!J26</f>
        <v>166591.68547393812</v>
      </c>
      <c r="K171" s="247">
        <f>'T 4'!K26</f>
        <v>168996.87331157684</v>
      </c>
      <c r="L171" s="247">
        <f>'T 4'!L26</f>
        <v>174402.29690178193</v>
      </c>
      <c r="M171" s="247">
        <f>'T 4'!M26</f>
        <v>680073.94859814667</v>
      </c>
      <c r="N171" s="247">
        <f>'T 4'!N26</f>
        <v>184386.90579026676</v>
      </c>
      <c r="O171" s="247">
        <f>'T 4'!O26</f>
        <v>174597.25778433293</v>
      </c>
      <c r="P171" s="247">
        <f>'T 4'!P26</f>
        <v>180040.86592597596</v>
      </c>
      <c r="Q171" s="247">
        <f>'T 4'!Q26</f>
        <v>184343.59094406437</v>
      </c>
      <c r="R171" s="247">
        <f>'T 4'!R26</f>
        <v>723368.62044464005</v>
      </c>
      <c r="S171" s="247">
        <f>'T 4'!S26</f>
        <v>196893.09675546945</v>
      </c>
      <c r="T171" s="247">
        <f>'T 4'!T26</f>
        <v>189356.65249320504</v>
      </c>
      <c r="U171" s="247">
        <f>'T 4'!U26</f>
        <v>188804.03614276333</v>
      </c>
      <c r="V171" s="247">
        <f>'T 4'!V26</f>
        <v>175603.7533837934</v>
      </c>
      <c r="W171" s="247">
        <f>'T 4'!W26</f>
        <v>750657.53877523099</v>
      </c>
      <c r="X171" s="247">
        <f>'T 4'!X26</f>
        <v>152296.29422428473</v>
      </c>
      <c r="Y171" s="247">
        <f>'T 4'!Y26</f>
        <v>148854.91308048408</v>
      </c>
      <c r="Z171" s="247">
        <f>'T 4'!Z26</f>
        <v>145953.81150872746</v>
      </c>
      <c r="AA171" s="247">
        <f>'T 4'!AA26</f>
        <v>141628.41948950518</v>
      </c>
      <c r="AB171" s="247">
        <f>'T 4'!AB26</f>
        <v>588733.43830300157</v>
      </c>
      <c r="AC171" s="247">
        <f>'T 4'!AC26</f>
        <v>130891.64836056286</v>
      </c>
      <c r="AD171" s="247">
        <f>'T 4'!AD26</f>
        <v>134312.35068980689</v>
      </c>
      <c r="AE171" s="247">
        <f>'T 4'!AE26</f>
        <v>141077.11388658331</v>
      </c>
      <c r="AF171" s="247">
        <f>'T 4'!AF26</f>
        <v>146024.02902293956</v>
      </c>
      <c r="AG171" s="247">
        <f>'T 4'!AG26</f>
        <v>552305.1419598927</v>
      </c>
      <c r="AH171" s="247">
        <f>'T 4'!AH26</f>
        <v>145986.57460502803</v>
      </c>
      <c r="AI171" s="247">
        <f>'T 4'!AI26</f>
        <v>140973.57775178686</v>
      </c>
      <c r="AJ171" s="247">
        <f>'T 4'!AJ26</f>
        <v>144588.41476045357</v>
      </c>
      <c r="AK171" s="247">
        <f>'T 4'!AK26</f>
        <v>154852.23774644724</v>
      </c>
      <c r="AL171" s="247">
        <f>'T 4'!AL26</f>
        <v>586400.80486371566</v>
      </c>
      <c r="AM171" s="247">
        <f>'T 4'!AM26</f>
        <v>160151.74519108131</v>
      </c>
      <c r="AN171" s="247">
        <f>'T 4'!AN26</f>
        <v>162958.72724563457</v>
      </c>
      <c r="AO171" s="247">
        <f>'T 4'!AO26</f>
        <v>171916.89171677417</v>
      </c>
      <c r="AP171" s="247">
        <f>'T 4'!AP26</f>
        <v>172311.86772659028</v>
      </c>
      <c r="AQ171" s="247">
        <f>'T 4'!AQ26</f>
        <v>667339.2318800803</v>
      </c>
      <c r="AR171" s="247">
        <f>'T 4'!AR26</f>
        <v>162706.3261603885</v>
      </c>
      <c r="AS171" s="247">
        <f>'T 4'!AS26</f>
        <v>158139.21337057746</v>
      </c>
      <c r="AT171" s="247">
        <f>'T 4'!AT26</f>
        <v>159554.54842693618</v>
      </c>
      <c r="AU171" s="247">
        <f>'T 4'!AU26</f>
        <v>159648.59766821144</v>
      </c>
      <c r="AV171" s="247">
        <f>'T 4'!AV26</f>
        <v>640048.68562611355</v>
      </c>
      <c r="AW171" s="247">
        <f>'T 4'!AW26</f>
        <v>152164.11391383252</v>
      </c>
      <c r="AX171" s="247">
        <f>'T 4'!AX26</f>
        <v>116591.34147933044</v>
      </c>
      <c r="AY171" s="247">
        <f>'T 4'!AY26</f>
        <v>0</v>
      </c>
      <c r="AZ171" s="247">
        <f>'T 4'!AZ26</f>
        <v>0</v>
      </c>
      <c r="BA171" s="247">
        <f>'T 4'!BA26</f>
        <v>268755.45539316308</v>
      </c>
    </row>
    <row r="172" spans="1:53" s="537" customFormat="1">
      <c r="B172" s="538"/>
    </row>
    <row r="173" spans="1:53" ht="54.75" customHeight="1" thickBot="1">
      <c r="A173" s="370" t="s">
        <v>313</v>
      </c>
      <c r="B173" s="527" t="s">
        <v>58</v>
      </c>
      <c r="C173" s="371" t="s">
        <v>314</v>
      </c>
      <c r="D173" s="372" t="s">
        <v>132</v>
      </c>
      <c r="E173" s="372" t="s">
        <v>133</v>
      </c>
      <c r="F173" s="372" t="s">
        <v>134</v>
      </c>
      <c r="G173" s="372" t="s">
        <v>135</v>
      </c>
      <c r="H173" s="372">
        <v>2011</v>
      </c>
      <c r="I173" s="372" t="s">
        <v>136</v>
      </c>
      <c r="J173" s="372" t="s">
        <v>137</v>
      </c>
      <c r="K173" s="372" t="s">
        <v>138</v>
      </c>
      <c r="L173" s="372" t="s">
        <v>139</v>
      </c>
      <c r="M173" s="372">
        <v>2012</v>
      </c>
      <c r="N173" s="372" t="s">
        <v>140</v>
      </c>
      <c r="O173" s="372" t="s">
        <v>141</v>
      </c>
      <c r="P173" s="372" t="s">
        <v>142</v>
      </c>
      <c r="Q173" s="372" t="s">
        <v>143</v>
      </c>
      <c r="R173" s="372">
        <v>2013</v>
      </c>
      <c r="S173" s="372" t="s">
        <v>144</v>
      </c>
      <c r="T173" s="372" t="s">
        <v>145</v>
      </c>
      <c r="U173" s="372" t="s">
        <v>146</v>
      </c>
      <c r="V173" s="372" t="s">
        <v>147</v>
      </c>
      <c r="W173" s="372">
        <v>2014</v>
      </c>
      <c r="X173" s="372" t="s">
        <v>148</v>
      </c>
      <c r="Y173" s="372" t="s">
        <v>149</v>
      </c>
      <c r="Z173" s="372" t="s">
        <v>150</v>
      </c>
      <c r="AA173" s="372" t="s">
        <v>151</v>
      </c>
      <c r="AB173" s="372">
        <v>2015</v>
      </c>
      <c r="AC173" s="372" t="s">
        <v>152</v>
      </c>
      <c r="AD173" s="372" t="s">
        <v>153</v>
      </c>
      <c r="AE173" s="372" t="s">
        <v>68</v>
      </c>
      <c r="AF173" s="372" t="s">
        <v>69</v>
      </c>
      <c r="AG173" s="372">
        <v>2016</v>
      </c>
      <c r="AH173" s="372" t="s">
        <v>70</v>
      </c>
      <c r="AI173" s="372" t="s">
        <v>71</v>
      </c>
      <c r="AJ173" s="372" t="s">
        <v>72</v>
      </c>
      <c r="AK173" s="372" t="s">
        <v>73</v>
      </c>
      <c r="AL173" s="372">
        <v>2017</v>
      </c>
      <c r="AM173" s="372" t="s">
        <v>83</v>
      </c>
      <c r="AN173" s="372" t="s">
        <v>84</v>
      </c>
      <c r="AO173" s="372" t="s">
        <v>82</v>
      </c>
      <c r="AP173" s="372" t="s">
        <v>154</v>
      </c>
      <c r="AQ173" s="372">
        <v>2018</v>
      </c>
      <c r="AR173" s="372" t="s">
        <v>85</v>
      </c>
      <c r="AS173" s="372" t="s">
        <v>155</v>
      </c>
      <c r="AT173" s="372" t="s">
        <v>156</v>
      </c>
      <c r="AU173" s="372" t="s">
        <v>157</v>
      </c>
      <c r="AV173" s="372">
        <v>2019</v>
      </c>
      <c r="AW173" s="373" t="s">
        <v>443</v>
      </c>
      <c r="AX173" s="373" t="s">
        <v>444</v>
      </c>
      <c r="AY173" s="373" t="s">
        <v>445</v>
      </c>
      <c r="AZ173" s="373" t="s">
        <v>446</v>
      </c>
      <c r="BA173" s="206">
        <v>2020</v>
      </c>
    </row>
    <row r="174" spans="1:53" s="1" customFormat="1" ht="39" customHeight="1">
      <c r="A174" s="218" t="s">
        <v>75</v>
      </c>
      <c r="B174" s="528"/>
      <c r="C174" s="221" t="s">
        <v>74</v>
      </c>
      <c r="D174" s="219">
        <v>138401.27104889471</v>
      </c>
      <c r="E174" s="219">
        <v>153089.76220061528</v>
      </c>
      <c r="F174" s="219">
        <v>159487.56072784608</v>
      </c>
      <c r="G174" s="219">
        <v>159723.38377773904</v>
      </c>
      <c r="H174" s="219">
        <v>610701.97775509523</v>
      </c>
      <c r="I174" s="219">
        <v>170083.09291084963</v>
      </c>
      <c r="J174" s="219">
        <v>166591.68547393812</v>
      </c>
      <c r="K174" s="219">
        <v>168996.87331157684</v>
      </c>
      <c r="L174" s="219">
        <v>174402.29690178193</v>
      </c>
      <c r="M174" s="219">
        <v>680073.94859814667</v>
      </c>
      <c r="N174" s="219">
        <v>184386.90579026676</v>
      </c>
      <c r="O174" s="219">
        <v>174597.25778433293</v>
      </c>
      <c r="P174" s="219">
        <v>180040.86592597596</v>
      </c>
      <c r="Q174" s="219">
        <v>184343.59094406437</v>
      </c>
      <c r="R174" s="219">
        <v>723368.62044464005</v>
      </c>
      <c r="S174" s="219">
        <v>196893.09675546945</v>
      </c>
      <c r="T174" s="219">
        <v>189356.65249320504</v>
      </c>
      <c r="U174" s="219">
        <v>188804.03614276333</v>
      </c>
      <c r="V174" s="219">
        <v>175603.7533837934</v>
      </c>
      <c r="W174" s="219">
        <v>750657.53877523099</v>
      </c>
      <c r="X174" s="219">
        <v>152296.29422428473</v>
      </c>
      <c r="Y174" s="219">
        <v>148854.91308048408</v>
      </c>
      <c r="Z174" s="219">
        <v>145953.81150872746</v>
      </c>
      <c r="AA174" s="219">
        <v>141628.41948950518</v>
      </c>
      <c r="AB174" s="219">
        <v>588733.43830300157</v>
      </c>
      <c r="AC174" s="219">
        <v>130891.64836056286</v>
      </c>
      <c r="AD174" s="219">
        <v>134312.35068980689</v>
      </c>
      <c r="AE174" s="219">
        <v>141077.11388658331</v>
      </c>
      <c r="AF174" s="219">
        <v>146024.02902293956</v>
      </c>
      <c r="AG174" s="219">
        <v>552305.1419598927</v>
      </c>
      <c r="AH174" s="219">
        <v>145986.57460502803</v>
      </c>
      <c r="AI174" s="219">
        <v>140973.57775178686</v>
      </c>
      <c r="AJ174" s="219">
        <v>144588.41476045357</v>
      </c>
      <c r="AK174" s="219">
        <v>154852.23774644724</v>
      </c>
      <c r="AL174" s="219">
        <v>586400.80486371566</v>
      </c>
      <c r="AM174" s="219">
        <v>160151.74519108131</v>
      </c>
      <c r="AN174" s="219">
        <v>162958.72724563457</v>
      </c>
      <c r="AO174" s="219">
        <v>171916.89171677417</v>
      </c>
      <c r="AP174" s="219">
        <v>172311.86772659028</v>
      </c>
      <c r="AQ174" s="219">
        <v>667339.23188008054</v>
      </c>
      <c r="AR174" s="219">
        <v>162706.3261603885</v>
      </c>
      <c r="AS174" s="219">
        <v>158139.21337057746</v>
      </c>
      <c r="AT174" s="219">
        <v>159554.54842693618</v>
      </c>
      <c r="AU174" s="219">
        <v>159648.597668211</v>
      </c>
      <c r="AV174" s="219">
        <v>640048.68562611379</v>
      </c>
      <c r="AW174" s="220">
        <f>'T 4'!AW26</f>
        <v>152164.11391383252</v>
      </c>
      <c r="AX174" s="220">
        <f>'T 4'!AX26</f>
        <v>116591.34147933044</v>
      </c>
      <c r="AY174" s="220">
        <v>0</v>
      </c>
      <c r="AZ174" s="220">
        <v>0</v>
      </c>
      <c r="BA174" s="215">
        <v>153765.80639784981</v>
      </c>
    </row>
    <row r="175" spans="1:53" ht="39" customHeight="1">
      <c r="A175" s="216" t="s">
        <v>81</v>
      </c>
      <c r="B175" s="533"/>
      <c r="C175" s="222" t="s">
        <v>76</v>
      </c>
      <c r="D175" s="235" t="e">
        <f>D174/B174*100-100</f>
        <v>#DIV/0!</v>
      </c>
      <c r="E175" s="235">
        <f>E174/D174*100-100</f>
        <v>10.612974173142817</v>
      </c>
      <c r="F175" s="235">
        <f>F174/E174*100-100</f>
        <v>4.1791158567787505</v>
      </c>
      <c r="G175" s="235">
        <f>G174/F174*100-100</f>
        <v>0.14786297364932466</v>
      </c>
      <c r="H175" s="236"/>
      <c r="I175" s="235">
        <f>I174/G174*100-100</f>
        <v>6.4860315929234957</v>
      </c>
      <c r="J175" s="235">
        <f>J174/I174*100-100</f>
        <v>-2.0527657259511045</v>
      </c>
      <c r="K175" s="235">
        <f>K174/J174*100-100</f>
        <v>1.4437622326685613</v>
      </c>
      <c r="L175" s="235">
        <f>L174/K174*100-100</f>
        <v>3.1985346736203724</v>
      </c>
      <c r="M175" s="236"/>
      <c r="N175" s="235">
        <f>N174/L174*100-100</f>
        <v>5.7250443749074407</v>
      </c>
      <c r="O175" s="235">
        <f>O174/N174*100-100</f>
        <v>-5.3092967550901733</v>
      </c>
      <c r="P175" s="235">
        <f>P174/O174*100-100</f>
        <v>3.1178084986690493</v>
      </c>
      <c r="Q175" s="235">
        <f>Q174/P174*100-100</f>
        <v>2.3898602108798315</v>
      </c>
      <c r="R175" s="236"/>
      <c r="S175" s="235">
        <f>S174/Q174*100-100</f>
        <v>6.8076713419415853</v>
      </c>
      <c r="T175" s="235">
        <f>T174/S174*100-100</f>
        <v>-3.8276833400737615</v>
      </c>
      <c r="U175" s="235">
        <f>U174/T174*100-100</f>
        <v>-0.29183888876654862</v>
      </c>
      <c r="V175" s="235">
        <f>V174/U174*100-100</f>
        <v>-6.9915257261706927</v>
      </c>
      <c r="W175" s="236"/>
      <c r="X175" s="235">
        <f>X174/V174*100-100</f>
        <v>-13.272756823465329</v>
      </c>
      <c r="Y175" s="235">
        <f>Y174/X174*100-100</f>
        <v>-2.2596617739973226</v>
      </c>
      <c r="Z175" s="235">
        <f>Z174/Y174*100-100</f>
        <v>-1.9489457967625299</v>
      </c>
      <c r="AA175" s="235">
        <f>AA174/Z174*100-100</f>
        <v>-2.9635348159192461</v>
      </c>
      <c r="AB175" s="236"/>
      <c r="AC175" s="235">
        <f>AC174/AA174*100-100</f>
        <v>-7.5809439713036681</v>
      </c>
      <c r="AD175" s="235">
        <f>AD174/AC174*100-100</f>
        <v>2.6133847133020538</v>
      </c>
      <c r="AE175" s="235">
        <f>AE174/AD174*100-100</f>
        <v>5.0365905756497114</v>
      </c>
      <c r="AF175" s="235">
        <f>AF174/AE174*100-100</f>
        <v>3.5065327040452843</v>
      </c>
      <c r="AG175" s="235"/>
      <c r="AH175" s="235">
        <f>AH174/AF174*100-100</f>
        <v>-2.5649489445086715E-2</v>
      </c>
      <c r="AI175" s="235">
        <f>AI174/AH174*100-100</f>
        <v>-3.4338752496960865</v>
      </c>
      <c r="AJ175" s="235">
        <f>AJ174/AI174*100-100</f>
        <v>2.5641946996843359</v>
      </c>
      <c r="AK175" s="235">
        <f>AK174/AJ174*100-100</f>
        <v>7.0986482582288772</v>
      </c>
      <c r="AL175" s="235"/>
      <c r="AM175" s="235">
        <f>AM174/AK174*100-100</f>
        <v>3.4222995558587996</v>
      </c>
      <c r="AN175" s="235">
        <f>AN174/AM174*100-100</f>
        <v>1.7527015089371361</v>
      </c>
      <c r="AO175" s="235">
        <f>AO174/AN174*100-100</f>
        <v>5.4971983535663043</v>
      </c>
      <c r="AP175" s="235">
        <f>AP174/AO174*100-100</f>
        <v>0.22974822652494709</v>
      </c>
      <c r="AQ175" s="235"/>
      <c r="AR175" s="235">
        <f>AR174/AP174*100-100</f>
        <v>-5.5745095755348757</v>
      </c>
      <c r="AS175" s="235">
        <f>AS174/AR174*100-100</f>
        <v>-2.8069669431961586</v>
      </c>
      <c r="AT175" s="235">
        <f>AT174/AS174*100-100</f>
        <v>0.89499310524712428</v>
      </c>
      <c r="AU175" s="235">
        <f>AU174/AT174*100-100</f>
        <v>5.8944882613559457E-2</v>
      </c>
      <c r="AV175" s="235"/>
      <c r="AW175" s="237">
        <f>AW174/AU174*100-100</f>
        <v>-4.6880986514726999</v>
      </c>
      <c r="AX175" s="237">
        <f>AX174/AW174*100-100</f>
        <v>-23.377898717069527</v>
      </c>
      <c r="AY175" s="237">
        <f>AY174/AX174*100-100</f>
        <v>-100</v>
      </c>
      <c r="AZ175" s="237" t="e">
        <f>AZ174/AY174*100-100</f>
        <v>#DIV/0!</v>
      </c>
      <c r="BA175" s="68"/>
    </row>
    <row r="176" spans="1:53" ht="39" customHeight="1">
      <c r="A176" s="224" t="s">
        <v>79</v>
      </c>
      <c r="B176" s="534"/>
      <c r="C176" s="225" t="s">
        <v>77</v>
      </c>
      <c r="D176" s="238" t="e">
        <f>D174/#REF!*100-100</f>
        <v>#REF!</v>
      </c>
      <c r="E176" s="238" t="e">
        <f>E174/#REF!*100-100</f>
        <v>#REF!</v>
      </c>
      <c r="F176" s="238" t="e">
        <f>F174/#REF!*100-100</f>
        <v>#REF!</v>
      </c>
      <c r="G176" s="238" t="e">
        <f>G174/#REF!*100-100</f>
        <v>#REF!</v>
      </c>
      <c r="H176" s="239"/>
      <c r="I176" s="238">
        <f t="shared" ref="I176:BA176" si="105">I174/D174*100-100</f>
        <v>22.891279553901128</v>
      </c>
      <c r="J176" s="238">
        <f t="shared" si="105"/>
        <v>8.8196121538351804</v>
      </c>
      <c r="K176" s="238">
        <f t="shared" si="105"/>
        <v>5.962416467048314</v>
      </c>
      <c r="L176" s="238">
        <f t="shared" si="105"/>
        <v>9.1902092084832958</v>
      </c>
      <c r="M176" s="238">
        <f t="shared" si="105"/>
        <v>11.359382050482097</v>
      </c>
      <c r="N176" s="238">
        <f t="shared" si="105"/>
        <v>8.4098969713083562</v>
      </c>
      <c r="O176" s="238">
        <f t="shared" si="105"/>
        <v>4.8055053213608403</v>
      </c>
      <c r="P176" s="238">
        <f t="shared" si="105"/>
        <v>6.535027777725503</v>
      </c>
      <c r="Q176" s="238">
        <f t="shared" si="105"/>
        <v>5.7002082076253089</v>
      </c>
      <c r="R176" s="238">
        <f t="shared" si="105"/>
        <v>6.3661711988435457</v>
      </c>
      <c r="S176" s="238">
        <f t="shared" si="105"/>
        <v>6.7825808517162329</v>
      </c>
      <c r="T176" s="238">
        <f t="shared" si="105"/>
        <v>8.4533943408797967</v>
      </c>
      <c r="U176" s="238">
        <f t="shared" si="105"/>
        <v>4.8673228556845345</v>
      </c>
      <c r="V176" s="238">
        <f t="shared" si="105"/>
        <v>-4.7410585393895843</v>
      </c>
      <c r="W176" s="238">
        <f t="shared" si="105"/>
        <v>3.7724774837228949</v>
      </c>
      <c r="X176" s="238">
        <f t="shared" si="105"/>
        <v>-22.650262130099733</v>
      </c>
      <c r="Y176" s="238">
        <f t="shared" si="105"/>
        <v>-21.389129391255125</v>
      </c>
      <c r="Z176" s="238">
        <f t="shared" si="105"/>
        <v>-22.695608372288646</v>
      </c>
      <c r="AA176" s="238">
        <f t="shared" si="105"/>
        <v>-19.347726480557014</v>
      </c>
      <c r="AB176" s="238">
        <f t="shared" si="105"/>
        <v>-21.570968398775278</v>
      </c>
      <c r="AC176" s="238">
        <f t="shared" si="105"/>
        <v>-14.05460715426176</v>
      </c>
      <c r="AD176" s="238">
        <f t="shared" si="105"/>
        <v>-9.7696220364686326</v>
      </c>
      <c r="AE176" s="238">
        <f t="shared" si="105"/>
        <v>-3.3412608905061347</v>
      </c>
      <c r="AF176" s="238">
        <f t="shared" si="105"/>
        <v>3.1036211159301246</v>
      </c>
      <c r="AG176" s="238">
        <f t="shared" si="105"/>
        <v>-6.1875704645062797</v>
      </c>
      <c r="AH176" s="238">
        <f t="shared" si="105"/>
        <v>11.532383030950683</v>
      </c>
      <c r="AI176" s="238">
        <f t="shared" si="105"/>
        <v>4.9595044891768794</v>
      </c>
      <c r="AJ176" s="238">
        <f t="shared" si="105"/>
        <v>2.4889230982518598</v>
      </c>
      <c r="AK176" s="238">
        <f t="shared" si="105"/>
        <v>6.0457232844334214</v>
      </c>
      <c r="AL176" s="238">
        <f t="shared" si="105"/>
        <v>6.1733379455480133</v>
      </c>
      <c r="AM176" s="238">
        <f t="shared" si="105"/>
        <v>9.703063877193955</v>
      </c>
      <c r="AN176" s="238">
        <f t="shared" si="105"/>
        <v>15.595227023717257</v>
      </c>
      <c r="AO176" s="238">
        <f t="shared" si="105"/>
        <v>18.900875980691097</v>
      </c>
      <c r="AP176" s="238">
        <f t="shared" si="105"/>
        <v>11.275025943590933</v>
      </c>
      <c r="AQ176" s="238">
        <f t="shared" si="105"/>
        <v>13.80257774973137</v>
      </c>
      <c r="AR176" s="238">
        <f t="shared" si="105"/>
        <v>1.5951003008173501</v>
      </c>
      <c r="AS176" s="238">
        <f t="shared" si="105"/>
        <v>-2.9575058399863678</v>
      </c>
      <c r="AT176" s="238">
        <f t="shared" si="105"/>
        <v>-7.1908834358199272</v>
      </c>
      <c r="AU176" s="238">
        <f t="shared" si="105"/>
        <v>-7.3490411458323166</v>
      </c>
      <c r="AV176" s="238">
        <f t="shared" si="105"/>
        <v>-4.0894562990222596</v>
      </c>
      <c r="AW176" s="240">
        <f t="shared" si="105"/>
        <v>-6.4792884796402745</v>
      </c>
      <c r="AX176" s="240">
        <f t="shared" si="105"/>
        <v>-26.272972405576155</v>
      </c>
      <c r="AY176" s="240">
        <f t="shared" si="105"/>
        <v>-100</v>
      </c>
      <c r="AZ176" s="240">
        <f t="shared" si="105"/>
        <v>-100</v>
      </c>
      <c r="BA176" s="69">
        <f t="shared" si="105"/>
        <v>-75.975920293089615</v>
      </c>
    </row>
    <row r="177" spans="1:53" s="1" customFormat="1" ht="39" customHeight="1">
      <c r="A177" s="226" t="s">
        <v>473</v>
      </c>
      <c r="B177" s="529"/>
      <c r="C177" s="227" t="s">
        <v>472</v>
      </c>
      <c r="D177" s="228">
        <f>'T 5'!D26</f>
        <v>129804.23935501356</v>
      </c>
      <c r="E177" s="228">
        <f>'T 5'!E26</f>
        <v>132598.0306204175</v>
      </c>
      <c r="F177" s="228">
        <f>'T 5'!F26</f>
        <v>137565.29540396127</v>
      </c>
      <c r="G177" s="228">
        <f>'T 5'!G26</f>
        <v>132348.86074865222</v>
      </c>
      <c r="H177" s="228">
        <f>'T 5'!H26</f>
        <v>532316.42612804449</v>
      </c>
      <c r="I177" s="229">
        <f>'T 5'!I26</f>
        <v>137982.10352158043</v>
      </c>
      <c r="J177" s="229">
        <f>'T 5'!J26</f>
        <v>137726.47557514836</v>
      </c>
      <c r="K177" s="229">
        <f>'T 5'!K26</f>
        <v>141580.05613752533</v>
      </c>
      <c r="L177" s="229">
        <f>'T 5'!L26</f>
        <v>140206.42083147302</v>
      </c>
      <c r="M177" s="229">
        <f>'T 5'!M26</f>
        <v>557495.05606572714</v>
      </c>
      <c r="N177" s="229">
        <f>'T 5'!N26</f>
        <v>145295.80241034823</v>
      </c>
      <c r="O177" s="229">
        <f>'T 5'!O26</f>
        <v>145323.7744242906</v>
      </c>
      <c r="P177" s="229">
        <f>'T 5'!P26</f>
        <v>150108.50079970542</v>
      </c>
      <c r="Q177" s="229">
        <f>'T 5'!Q26</f>
        <v>147741.63031722585</v>
      </c>
      <c r="R177" s="229">
        <v>320338.08730820811</v>
      </c>
      <c r="S177" s="229">
        <f>'T 5'!S26</f>
        <v>152884.31648964406</v>
      </c>
      <c r="T177" s="229">
        <f>'T 5'!T26</f>
        <v>151722.45565257801</v>
      </c>
      <c r="U177" s="229">
        <f>'T 5'!U26</f>
        <v>157306.95660273655</v>
      </c>
      <c r="V177" s="229">
        <f>'T 5'!V26</f>
        <v>157946.85594720845</v>
      </c>
      <c r="W177" s="229">
        <v>356467.82927891688</v>
      </c>
      <c r="X177" s="229">
        <f>'T 5'!X26</f>
        <v>157548.93314249031</v>
      </c>
      <c r="Y177" s="229">
        <f>'T 5'!Y26</f>
        <v>160746.99641524395</v>
      </c>
      <c r="Z177" s="229">
        <f>'T 5'!Z26</f>
        <v>165017.31004610576</v>
      </c>
      <c r="AA177" s="229">
        <f>'T 5'!AA26</f>
        <v>166011.46166797527</v>
      </c>
      <c r="AB177" s="229">
        <v>367692.1045194536</v>
      </c>
      <c r="AC177" s="229">
        <f>'T 5'!AC26</f>
        <v>162867.89938536493</v>
      </c>
      <c r="AD177" s="229">
        <f>'T 5'!AD26</f>
        <v>166165.59153133497</v>
      </c>
      <c r="AE177" s="229">
        <f>'T 5'!AE26</f>
        <v>171750.7588948817</v>
      </c>
      <c r="AF177" s="229">
        <f>'T 5'!AF26</f>
        <v>168437.00625089867</v>
      </c>
      <c r="AG177" s="229">
        <v>388321.59360495827</v>
      </c>
      <c r="AH177" s="229">
        <f>'T 5'!AH26</f>
        <v>161083.59860295281</v>
      </c>
      <c r="AI177" s="229">
        <f>'T 5'!AI26</f>
        <v>162753.55421548302</v>
      </c>
      <c r="AJ177" s="229">
        <f>'T 5'!AJ26</f>
        <v>167889.53756970397</v>
      </c>
      <c r="AK177" s="229">
        <f>'T 5'!AK26</f>
        <v>167472.27675997204</v>
      </c>
      <c r="AL177" s="229">
        <v>386995.61434107448</v>
      </c>
      <c r="AM177" s="229">
        <f>'T 5'!AM26</f>
        <v>163190.32051781137</v>
      </c>
      <c r="AN177" s="229">
        <f>'T 5'!AN26</f>
        <v>164459.50665716711</v>
      </c>
      <c r="AO177" s="229">
        <f>'T 5'!AO26</f>
        <v>170445.9906209482</v>
      </c>
      <c r="AP177" s="229">
        <f>'T 5'!AP26</f>
        <v>169243.41408415374</v>
      </c>
      <c r="AQ177" s="229">
        <v>407141.55731132027</v>
      </c>
      <c r="AR177" s="229">
        <f>'T 5'!AR26</f>
        <v>165895.8966436224</v>
      </c>
      <c r="AS177" s="229">
        <f>'T 5'!AS26</f>
        <v>165311.56110036804</v>
      </c>
      <c r="AT177" s="229">
        <f>'T 5'!AT26</f>
        <v>171662.3403282917</v>
      </c>
      <c r="AU177" s="229">
        <f>'T 5'!AU26</f>
        <v>169640.03417538121</v>
      </c>
      <c r="AV177" s="229">
        <v>410246.03614302771</v>
      </c>
      <c r="AW177" s="230">
        <f>'T 5'!AW26</f>
        <v>165822.72448643684</v>
      </c>
      <c r="AX177" s="230">
        <f>'T 5'!AX26</f>
        <v>155195.76290759438</v>
      </c>
      <c r="AY177" s="230">
        <f>'T 5'!AY26</f>
        <v>0</v>
      </c>
      <c r="AZ177" s="230">
        <f>'T 5'!AZ26</f>
        <v>0</v>
      </c>
      <c r="BA177" s="1">
        <v>101927.15122879586</v>
      </c>
    </row>
    <row r="178" spans="1:53" ht="39" customHeight="1">
      <c r="A178" s="216" t="s">
        <v>81</v>
      </c>
      <c r="B178" s="533"/>
      <c r="C178" s="222" t="s">
        <v>76</v>
      </c>
      <c r="D178" s="235" t="e">
        <f>D177/B177*100-100</f>
        <v>#DIV/0!</v>
      </c>
      <c r="E178" s="235">
        <f>E177/D177*100-100</f>
        <v>2.1523112644749318</v>
      </c>
      <c r="F178" s="235">
        <f>F177/E177*100-100</f>
        <v>3.7461075102716421</v>
      </c>
      <c r="G178" s="235">
        <f>G177/F177*100-100</f>
        <v>-3.7919699441570316</v>
      </c>
      <c r="H178" s="236"/>
      <c r="I178" s="235">
        <f>I177/G177*100-100</f>
        <v>4.2563590960004376</v>
      </c>
      <c r="J178" s="235">
        <f>J177/I177*100-100</f>
        <v>-0.18526166793223808</v>
      </c>
      <c r="K178" s="235">
        <f>K177/J177*100-100</f>
        <v>2.797995480741335</v>
      </c>
      <c r="L178" s="235">
        <f>L177/K177*100-100</f>
        <v>-0.97021808263588127</v>
      </c>
      <c r="M178" s="236"/>
      <c r="N178" s="235">
        <f>N177/L177*100-100</f>
        <v>3.6299204763186879</v>
      </c>
      <c r="O178" s="235">
        <f>O177/N177*100-100</f>
        <v>1.9251770167016957E-2</v>
      </c>
      <c r="P178" s="235">
        <f>P177/O177*100-100</f>
        <v>3.2924594715281899</v>
      </c>
      <c r="Q178" s="235">
        <f>Q177/P177*100-100</f>
        <v>-1.5767731140275458</v>
      </c>
      <c r="R178" s="236"/>
      <c r="S178" s="235">
        <f>S177/Q177*100-100</f>
        <v>3.4808646428065089</v>
      </c>
      <c r="T178" s="235">
        <f>T177/S177*100-100</f>
        <v>-0.75996077540415286</v>
      </c>
      <c r="U178" s="235">
        <f>U177/T177*100-100</f>
        <v>3.6807346191036032</v>
      </c>
      <c r="V178" s="235">
        <f>V177/U177*100-100</f>
        <v>0.40678388183931702</v>
      </c>
      <c r="W178" s="236"/>
      <c r="X178" s="235">
        <f>X177/V177*100-100</f>
        <v>-0.25193461581226018</v>
      </c>
      <c r="Y178" s="235">
        <f>Y177/X177*100-100</f>
        <v>2.0298857053263788</v>
      </c>
      <c r="Z178" s="235">
        <f>Z177/Y177*100-100</f>
        <v>2.6565433420794307</v>
      </c>
      <c r="AA178" s="235">
        <f>AA177/Z177*100-100</f>
        <v>0.6024529315086653</v>
      </c>
      <c r="AB178" s="236"/>
      <c r="AC178" s="235">
        <f>AC177/AA177*100-100</f>
        <v>-1.8935814738487693</v>
      </c>
      <c r="AD178" s="235">
        <f>AD177/AC177*100-100</f>
        <v>2.0247649527101146</v>
      </c>
      <c r="AE178" s="235">
        <f>AE177/AD177*100-100</f>
        <v>3.3612057177875556</v>
      </c>
      <c r="AF178" s="235">
        <f>AF177/AE177*100-100</f>
        <v>-1.9293962165321119</v>
      </c>
      <c r="AG178" s="235"/>
      <c r="AH178" s="235">
        <f>AH177/AF177*100-100</f>
        <v>-4.3656722543456112</v>
      </c>
      <c r="AI178" s="235">
        <f>AI177/AH177*100-100</f>
        <v>1.0367012079525182</v>
      </c>
      <c r="AJ178" s="235">
        <f>AJ177/AI177*100-100</f>
        <v>3.1556812255055178</v>
      </c>
      <c r="AK178" s="235">
        <f>AK177/AJ177*100-100</f>
        <v>-0.24853294360805478</v>
      </c>
      <c r="AL178" s="235"/>
      <c r="AM178" s="235">
        <f>AM177/AK177*100-100</f>
        <v>-2.5568149696189693</v>
      </c>
      <c r="AN178" s="235">
        <f>AN177/AM177*100-100</f>
        <v>0.77773371320586193</v>
      </c>
      <c r="AO178" s="235">
        <f>AO177/AN177*100-100</f>
        <v>3.6400960245250928</v>
      </c>
      <c r="AP178" s="235">
        <f>AP177/AO177*100-100</f>
        <v>-0.7055469784964572</v>
      </c>
      <c r="AQ178" s="235"/>
      <c r="AR178" s="235">
        <f>AR177/AP177*100-100</f>
        <v>-1.9779306974195379</v>
      </c>
      <c r="AS178" s="235">
        <f>AS177/AR177*100-100</f>
        <v>-0.35223025709288436</v>
      </c>
      <c r="AT178" s="235">
        <f>AT177/AS177*100-100</f>
        <v>3.8417030155972043</v>
      </c>
      <c r="AU178" s="235">
        <f>AU177/AT177*100-100</f>
        <v>-1.1780721089104276</v>
      </c>
      <c r="AV178" s="235"/>
      <c r="AW178" s="237">
        <f>AW177/AU177*100-100</f>
        <v>-2.2502410515891995</v>
      </c>
      <c r="AX178" s="237">
        <f>AX177/AW177*100-100</f>
        <v>-6.4086280163076594</v>
      </c>
      <c r="AY178" s="237">
        <f>AY177/AX177*100-100</f>
        <v>-100</v>
      </c>
      <c r="AZ178" s="237" t="e">
        <f>AZ177/AY177*100-100</f>
        <v>#DIV/0!</v>
      </c>
      <c r="BA178" s="68"/>
    </row>
    <row r="179" spans="1:53" ht="39" customHeight="1">
      <c r="A179" s="217" t="s">
        <v>79</v>
      </c>
      <c r="B179" s="530"/>
      <c r="C179" s="223" t="s">
        <v>77</v>
      </c>
      <c r="D179" s="242" t="e">
        <f>D177/#REF!*100-100</f>
        <v>#REF!</v>
      </c>
      <c r="E179" s="242" t="e">
        <f>E177/#REF!*100-100</f>
        <v>#REF!</v>
      </c>
      <c r="F179" s="242" t="e">
        <f>F177/#REF!*100-100</f>
        <v>#REF!</v>
      </c>
      <c r="G179" s="242" t="e">
        <f>G177/#REF!*100-100</f>
        <v>#REF!</v>
      </c>
      <c r="H179" s="243"/>
      <c r="I179" s="242">
        <f t="shared" ref="I179:BA179" si="106">I177/D177*100-100</f>
        <v>6.3001518341789193</v>
      </c>
      <c r="J179" s="242">
        <f t="shared" si="106"/>
        <v>3.8676629892127323</v>
      </c>
      <c r="K179" s="242">
        <f t="shared" si="106"/>
        <v>2.9184400918666995</v>
      </c>
      <c r="L179" s="242">
        <f t="shared" si="106"/>
        <v>5.9370062109890966</v>
      </c>
      <c r="M179" s="242">
        <f t="shared" si="106"/>
        <v>4.7300118316518223</v>
      </c>
      <c r="N179" s="242">
        <f t="shared" si="106"/>
        <v>5.3004691928210264</v>
      </c>
      <c r="O179" s="242">
        <f t="shared" si="106"/>
        <v>5.5162225108976344</v>
      </c>
      <c r="P179" s="242">
        <f t="shared" si="106"/>
        <v>6.0237613226370712</v>
      </c>
      <c r="Q179" s="242">
        <f t="shared" si="106"/>
        <v>5.3743683356770759</v>
      </c>
      <c r="R179" s="242">
        <f t="shared" si="106"/>
        <v>-42.53974383757744</v>
      </c>
      <c r="S179" s="242">
        <f t="shared" si="106"/>
        <v>5.2228033800069085</v>
      </c>
      <c r="T179" s="242">
        <f t="shared" si="106"/>
        <v>4.403051911936771</v>
      </c>
      <c r="U179" s="242">
        <f t="shared" si="106"/>
        <v>4.7955017635118935</v>
      </c>
      <c r="V179" s="242">
        <f t="shared" si="106"/>
        <v>6.9074813971324716</v>
      </c>
      <c r="W179" s="242">
        <f t="shared" si="106"/>
        <v>11.27862823753054</v>
      </c>
      <c r="X179" s="242">
        <f t="shared" si="106"/>
        <v>3.0510759768888533</v>
      </c>
      <c r="Y179" s="242">
        <f t="shared" si="106"/>
        <v>5.9480587259481297</v>
      </c>
      <c r="Z179" s="242">
        <f t="shared" si="106"/>
        <v>4.9014701001691634</v>
      </c>
      <c r="AA179" s="242">
        <f t="shared" si="106"/>
        <v>5.1058982291247901</v>
      </c>
      <c r="AB179" s="242">
        <f t="shared" si="106"/>
        <v>3.1487484475785124</v>
      </c>
      <c r="AC179" s="242">
        <f t="shared" si="106"/>
        <v>3.3760725234896114</v>
      </c>
      <c r="AD179" s="242">
        <f t="shared" si="106"/>
        <v>3.3708842074371432</v>
      </c>
      <c r="AE179" s="242">
        <f t="shared" si="106"/>
        <v>4.0804500127257057</v>
      </c>
      <c r="AF179" s="242">
        <f t="shared" si="106"/>
        <v>1.461070554137109</v>
      </c>
      <c r="AG179" s="242">
        <f t="shared" si="106"/>
        <v>5.6105336045944938</v>
      </c>
      <c r="AH179" s="242">
        <f t="shared" si="106"/>
        <v>-1.0955509275589321</v>
      </c>
      <c r="AI179" s="242">
        <f t="shared" si="106"/>
        <v>-2.053395823050721</v>
      </c>
      <c r="AJ179" s="242">
        <f t="shared" si="106"/>
        <v>-2.2481538655331121</v>
      </c>
      <c r="AK179" s="242">
        <f t="shared" si="106"/>
        <v>-0.57275388134695504</v>
      </c>
      <c r="AL179" s="242">
        <f t="shared" si="106"/>
        <v>-0.34146421052049902</v>
      </c>
      <c r="AM179" s="242">
        <f t="shared" si="106"/>
        <v>1.3078438358279527</v>
      </c>
      <c r="AN179" s="242">
        <f t="shared" si="106"/>
        <v>1.0481813745372648</v>
      </c>
      <c r="AO179" s="242">
        <f t="shared" si="106"/>
        <v>1.5226994416985775</v>
      </c>
      <c r="AP179" s="242">
        <f t="shared" si="106"/>
        <v>1.0575704578974552</v>
      </c>
      <c r="AQ179" s="242">
        <f t="shared" si="106"/>
        <v>5.2057290118255395</v>
      </c>
      <c r="AR179" s="242">
        <f t="shared" si="106"/>
        <v>1.6579268410198011</v>
      </c>
      <c r="AS179" s="242">
        <f t="shared" si="106"/>
        <v>0.51809376090197645</v>
      </c>
      <c r="AT179" s="242">
        <f t="shared" si="106"/>
        <v>0.713627644107234</v>
      </c>
      <c r="AU179" s="242">
        <f t="shared" si="106"/>
        <v>0.23434890708966805</v>
      </c>
      <c r="AV179" s="242">
        <f t="shared" si="106"/>
        <v>0.76250600705287752</v>
      </c>
      <c r="AW179" s="244">
        <f t="shared" si="106"/>
        <v>-4.41072736975201E-2</v>
      </c>
      <c r="AX179" s="244">
        <f t="shared" si="106"/>
        <v>-6.119232148943226</v>
      </c>
      <c r="AY179" s="244">
        <f t="shared" si="106"/>
        <v>-100</v>
      </c>
      <c r="AZ179" s="244">
        <f t="shared" si="106"/>
        <v>-100</v>
      </c>
      <c r="BA179" s="69">
        <f t="shared" si="106"/>
        <v>-75.154628625525561</v>
      </c>
    </row>
    <row r="180" spans="1:53" s="537" customFormat="1">
      <c r="B180" s="538"/>
    </row>
    <row r="181" spans="1:53" ht="45" customHeight="1" thickBot="1">
      <c r="A181" s="370" t="s">
        <v>14</v>
      </c>
      <c r="B181" s="527" t="s">
        <v>536</v>
      </c>
      <c r="C181" s="371" t="s">
        <v>13</v>
      </c>
      <c r="D181" s="372" t="s">
        <v>132</v>
      </c>
      <c r="E181" s="372" t="s">
        <v>133</v>
      </c>
      <c r="F181" s="372" t="s">
        <v>134</v>
      </c>
      <c r="G181" s="372" t="s">
        <v>135</v>
      </c>
      <c r="H181" s="372">
        <v>2011</v>
      </c>
      <c r="I181" s="372" t="s">
        <v>136</v>
      </c>
      <c r="J181" s="372" t="s">
        <v>137</v>
      </c>
      <c r="K181" s="372" t="s">
        <v>138</v>
      </c>
      <c r="L181" s="372" t="s">
        <v>139</v>
      </c>
      <c r="M181" s="372">
        <v>2012</v>
      </c>
      <c r="N181" s="372" t="s">
        <v>140</v>
      </c>
      <c r="O181" s="372" t="s">
        <v>141</v>
      </c>
      <c r="P181" s="372" t="s">
        <v>142</v>
      </c>
      <c r="Q181" s="372" t="s">
        <v>143</v>
      </c>
      <c r="R181" s="372">
        <v>2013</v>
      </c>
      <c r="S181" s="372" t="s">
        <v>144</v>
      </c>
      <c r="T181" s="372" t="s">
        <v>145</v>
      </c>
      <c r="U181" s="372" t="s">
        <v>146</v>
      </c>
      <c r="V181" s="372" t="s">
        <v>147</v>
      </c>
      <c r="W181" s="372">
        <v>2014</v>
      </c>
      <c r="X181" s="372" t="s">
        <v>148</v>
      </c>
      <c r="Y181" s="372" t="s">
        <v>149</v>
      </c>
      <c r="Z181" s="372" t="s">
        <v>150</v>
      </c>
      <c r="AA181" s="372" t="s">
        <v>151</v>
      </c>
      <c r="AB181" s="372">
        <v>2015</v>
      </c>
      <c r="AC181" s="372" t="s">
        <v>152</v>
      </c>
      <c r="AD181" s="372" t="s">
        <v>153</v>
      </c>
      <c r="AE181" s="372" t="s">
        <v>68</v>
      </c>
      <c r="AF181" s="372" t="s">
        <v>69</v>
      </c>
      <c r="AG181" s="372">
        <v>2016</v>
      </c>
      <c r="AH181" s="372" t="s">
        <v>70</v>
      </c>
      <c r="AI181" s="372" t="s">
        <v>71</v>
      </c>
      <c r="AJ181" s="372" t="s">
        <v>72</v>
      </c>
      <c r="AK181" s="372" t="s">
        <v>73</v>
      </c>
      <c r="AL181" s="372">
        <v>2017</v>
      </c>
      <c r="AM181" s="372" t="s">
        <v>83</v>
      </c>
      <c r="AN181" s="372" t="s">
        <v>84</v>
      </c>
      <c r="AO181" s="372" t="s">
        <v>82</v>
      </c>
      <c r="AP181" s="372" t="s">
        <v>154</v>
      </c>
      <c r="AQ181" s="372">
        <v>2018</v>
      </c>
      <c r="AR181" s="372" t="s">
        <v>85</v>
      </c>
      <c r="AS181" s="372" t="s">
        <v>155</v>
      </c>
      <c r="AT181" s="372" t="s">
        <v>156</v>
      </c>
      <c r="AU181" s="372" t="s">
        <v>157</v>
      </c>
      <c r="AV181" s="372">
        <v>2019</v>
      </c>
      <c r="AW181" s="373" t="s">
        <v>443</v>
      </c>
      <c r="AX181" s="373" t="s">
        <v>444</v>
      </c>
      <c r="AY181" s="373" t="s">
        <v>445</v>
      </c>
      <c r="AZ181" s="373" t="s">
        <v>446</v>
      </c>
      <c r="BA181" s="231">
        <v>2020</v>
      </c>
    </row>
    <row r="182" spans="1:53" ht="39" customHeight="1">
      <c r="A182" s="218" t="s">
        <v>75</v>
      </c>
      <c r="B182" s="528"/>
      <c r="C182" s="221" t="s">
        <v>74</v>
      </c>
      <c r="D182" s="219">
        <f>'T 4'!D28</f>
        <v>79762.260294082836</v>
      </c>
      <c r="E182" s="219">
        <f>'T 4'!E28</f>
        <v>90934.533603869248</v>
      </c>
      <c r="F182" s="219">
        <f>'T 4'!F28</f>
        <v>94819.672800922999</v>
      </c>
      <c r="G182" s="219">
        <f>'T 4'!G28</f>
        <v>93710.54338427246</v>
      </c>
      <c r="H182" s="219">
        <f>'T 4'!H28</f>
        <v>359227.01008314756</v>
      </c>
      <c r="I182" s="219">
        <f>'T 4'!I28</f>
        <v>103001.75620477578</v>
      </c>
      <c r="J182" s="219">
        <f>'T 4'!J28</f>
        <v>97282.582243694982</v>
      </c>
      <c r="K182" s="219">
        <f>'T 4'!K28</f>
        <v>96392.279237598879</v>
      </c>
      <c r="L182" s="219">
        <f>'T 4'!L28</f>
        <v>98020.2851806119</v>
      </c>
      <c r="M182" s="219">
        <f>'T 4'!M28</f>
        <v>394696.90286668157</v>
      </c>
      <c r="N182" s="219">
        <f>'T 4'!N28</f>
        <v>107727.10745888476</v>
      </c>
      <c r="O182" s="219">
        <f>'T 4'!O28</f>
        <v>96563.811198833981</v>
      </c>
      <c r="P182" s="219">
        <f>'T 4'!P28</f>
        <v>99032.565338575558</v>
      </c>
      <c r="Q182" s="219">
        <f>'T 4'!Q28</f>
        <v>99707.049140137693</v>
      </c>
      <c r="R182" s="219">
        <f>'T 4'!R28</f>
        <v>403030.53313643194</v>
      </c>
      <c r="S182" s="219">
        <f>'T 4'!S28</f>
        <v>110580.46744141703</v>
      </c>
      <c r="T182" s="219">
        <f>'T 4'!T28</f>
        <v>102169.52719762373</v>
      </c>
      <c r="U182" s="219">
        <f>'T 4'!U28</f>
        <v>97822.002991145418</v>
      </c>
      <c r="V182" s="219">
        <f>'T 4'!V28</f>
        <v>83617.711866127982</v>
      </c>
      <c r="W182" s="219">
        <f>'T 4'!W28</f>
        <v>394189.70949631411</v>
      </c>
      <c r="X182" s="219">
        <f>'T 4'!X28</f>
        <v>63078.037310379463</v>
      </c>
      <c r="Y182" s="219">
        <f>'T 4'!Y28</f>
        <v>58407.079370903157</v>
      </c>
      <c r="Z182" s="219">
        <f>'T 4'!Z28</f>
        <v>52959.132033961469</v>
      </c>
      <c r="AA182" s="219">
        <f>'T 4'!AA28</f>
        <v>46597.085068303903</v>
      </c>
      <c r="AB182" s="219">
        <f>'T 4'!AB28</f>
        <v>221041.33378354798</v>
      </c>
      <c r="AC182" s="219">
        <f>'T 4'!AC28</f>
        <v>37086.987246640871</v>
      </c>
      <c r="AD182" s="219">
        <f>'T 4'!AD28</f>
        <v>39550.426948538989</v>
      </c>
      <c r="AE182" s="219">
        <f>'T 4'!AE28</f>
        <v>42506.577985981392</v>
      </c>
      <c r="AF182" s="219">
        <f>'T 4'!AF28</f>
        <v>44839.556173773199</v>
      </c>
      <c r="AG182" s="219">
        <f>'T 4'!AG28</f>
        <v>163983.54835493446</v>
      </c>
      <c r="AH182" s="219">
        <f>'T 4'!AH28</f>
        <v>49622.542418634315</v>
      </c>
      <c r="AI182" s="219">
        <f>'T 4'!AI28</f>
        <v>46742.4526963635</v>
      </c>
      <c r="AJ182" s="219">
        <f>'T 4'!AJ28</f>
        <v>48489.287658222973</v>
      </c>
      <c r="AK182" s="219">
        <f>'T 4'!AK28</f>
        <v>54550.907749420432</v>
      </c>
      <c r="AL182" s="219">
        <f>'T 4'!AL28</f>
        <v>199405.19052264123</v>
      </c>
      <c r="AM182" s="219">
        <f>'T 4'!AM28</f>
        <v>59700.368452297073</v>
      </c>
      <c r="AN182" s="219">
        <f>'T 4'!AN28</f>
        <v>62954.883434939467</v>
      </c>
      <c r="AO182" s="219">
        <f>'T 4'!AO28</f>
        <v>69897.859087777324</v>
      </c>
      <c r="AP182" s="219">
        <f>'T 4'!AP28</f>
        <v>67644.563593746236</v>
      </c>
      <c r="AQ182" s="219">
        <f>'T 4'!AQ28</f>
        <v>260197.67456876009</v>
      </c>
      <c r="AR182" s="219">
        <f>'T 4'!AR28</f>
        <v>61367.668298703997</v>
      </c>
      <c r="AS182" s="219">
        <f>'T 4'!AS28</f>
        <v>56973.562002856735</v>
      </c>
      <c r="AT182" s="219">
        <f>'T 4'!AT28</f>
        <v>56653.698334981054</v>
      </c>
      <c r="AU182" s="219">
        <f>'T 4'!AU28</f>
        <v>54807.720846544144</v>
      </c>
      <c r="AV182" s="219">
        <f>'T 4'!AV28</f>
        <v>229802.64948308593</v>
      </c>
      <c r="AW182" s="219">
        <f>'T 4'!AW28</f>
        <v>51838.655169053949</v>
      </c>
      <c r="AX182" s="219">
        <f>'T 4'!AX28</f>
        <v>28361.846149690591</v>
      </c>
      <c r="AY182" s="219">
        <f>'T 4'!AY28</f>
        <v>0</v>
      </c>
      <c r="AZ182" s="219">
        <f>'T 4'!AZ28</f>
        <v>0</v>
      </c>
      <c r="BA182" s="219">
        <f>'T 4'!BA28</f>
        <v>80200.501318744544</v>
      </c>
    </row>
    <row r="183" spans="1:53" ht="39" customHeight="1">
      <c r="A183" s="216" t="s">
        <v>81</v>
      </c>
      <c r="B183" s="533"/>
      <c r="C183" s="222" t="s">
        <v>76</v>
      </c>
      <c r="D183" s="235" t="e">
        <f>D182/B182*100-100</f>
        <v>#DIV/0!</v>
      </c>
      <c r="E183" s="235">
        <f>E182/D182*100-100</f>
        <v>14.006966789299</v>
      </c>
      <c r="F183" s="235">
        <f>F182/E182*100-100</f>
        <v>4.2724573856377503</v>
      </c>
      <c r="G183" s="235">
        <f>G182/F182*100-100</f>
        <v>-1.1697249989242096</v>
      </c>
      <c r="H183" s="236"/>
      <c r="I183" s="235">
        <f>I182/G182*100-100</f>
        <v>9.9147998559814994</v>
      </c>
      <c r="J183" s="235">
        <f>J182/I182*100-100</f>
        <v>-5.55250140561742</v>
      </c>
      <c r="K183" s="235">
        <f>K182/J182*100-100</f>
        <v>-0.91517205399202339</v>
      </c>
      <c r="L183" s="235">
        <f>L182/K182*100-100</f>
        <v>1.6889381140164943</v>
      </c>
      <c r="M183" s="236"/>
      <c r="N183" s="235">
        <f>N182/L182*100-100</f>
        <v>9.9028708806417853</v>
      </c>
      <c r="O183" s="235">
        <f>O182/N182*100-100</f>
        <v>-10.362569387942926</v>
      </c>
      <c r="P183" s="235">
        <f>P182/O182*100-100</f>
        <v>2.5566038758124279</v>
      </c>
      <c r="Q183" s="235">
        <f>Q182/P182*100-100</f>
        <v>0.68107273527266443</v>
      </c>
      <c r="R183" s="236"/>
      <c r="S183" s="235">
        <f>S182/Q182*100-100</f>
        <v>10.905365663762453</v>
      </c>
      <c r="T183" s="235">
        <f>T182/S182*100-100</f>
        <v>-7.6061717212845252</v>
      </c>
      <c r="U183" s="235">
        <f>U182/T182*100-100</f>
        <v>-4.2552063474552568</v>
      </c>
      <c r="V183" s="235">
        <f>V182/U182*100-100</f>
        <v>-14.520548231161428</v>
      </c>
      <c r="W183" s="236"/>
      <c r="X183" s="235">
        <f>X182/V182*100-100</f>
        <v>-24.563784510909073</v>
      </c>
      <c r="Y183" s="235">
        <f>Y182/X182*100-100</f>
        <v>-7.4050464133697744</v>
      </c>
      <c r="Z183" s="235">
        <f>Z182/Y182*100-100</f>
        <v>-9.3275462420326249</v>
      </c>
      <c r="AA183" s="235">
        <f>AA182/Z182*100-100</f>
        <v>-12.013125444687674</v>
      </c>
      <c r="AB183" s="236"/>
      <c r="AC183" s="235">
        <f>AC182/AA182*100-100</f>
        <v>-20.409211880362776</v>
      </c>
      <c r="AD183" s="235">
        <f>AD182/AC182*100-100</f>
        <v>6.6423289805543391</v>
      </c>
      <c r="AE183" s="235">
        <f>AE182/AD182*100-100</f>
        <v>7.4743846413814765</v>
      </c>
      <c r="AF183" s="235">
        <f>AF182/AE182*100-100</f>
        <v>5.4885109513196397</v>
      </c>
      <c r="AG183" s="235"/>
      <c r="AH183" s="235">
        <f>AH182/AF182*100-100</f>
        <v>10.666890248255186</v>
      </c>
      <c r="AI183" s="235">
        <f>AI182/AH182*100-100</f>
        <v>-5.8039946804283034</v>
      </c>
      <c r="AJ183" s="235">
        <f>AJ182/AI182*100-100</f>
        <v>3.737148696939002</v>
      </c>
      <c r="AK183" s="235">
        <f>AK182/AJ182*100-100</f>
        <v>12.500946877015039</v>
      </c>
      <c r="AL183" s="235"/>
      <c r="AM183" s="235">
        <f>AM182/AK182*100-100</f>
        <v>9.4397342140128728</v>
      </c>
      <c r="AN183" s="235">
        <f>AN182/AM182*100-100</f>
        <v>5.45141523748363</v>
      </c>
      <c r="AO183" s="235">
        <f>AO182/AN182*100-100</f>
        <v>11.028494175536125</v>
      </c>
      <c r="AP183" s="235">
        <f>AP182/AO182*100-100</f>
        <v>-3.2236974400051537</v>
      </c>
      <c r="AQ183" s="235"/>
      <c r="AR183" s="235">
        <f>AR182/AP182*100-100</f>
        <v>-9.2792309707834875</v>
      </c>
      <c r="AS183" s="235">
        <f>AS182/AR182*100-100</f>
        <v>-7.1602953438921162</v>
      </c>
      <c r="AT183" s="235">
        <f>AT182/AS182*100-100</f>
        <v>-0.56142473215847133</v>
      </c>
      <c r="AU183" s="235">
        <f>AU182/AT182*100-100</f>
        <v>-3.2583530161121104</v>
      </c>
      <c r="AV183" s="235"/>
      <c r="AW183" s="237">
        <f>AW182/AU182*100-100</f>
        <v>-5.4172398188263742</v>
      </c>
      <c r="AX183" s="237">
        <f>AX182/AW182*100-100</f>
        <v>-45.288229300705851</v>
      </c>
      <c r="AY183" s="237">
        <f>AY182/AX182*100-100</f>
        <v>-100</v>
      </c>
      <c r="AZ183" s="237" t="e">
        <f>AZ182/AY182*100-100</f>
        <v>#DIV/0!</v>
      </c>
      <c r="BA183" s="237"/>
    </row>
    <row r="184" spans="1:53" ht="39" customHeight="1">
      <c r="A184" s="224" t="s">
        <v>79</v>
      </c>
      <c r="B184" s="534"/>
      <c r="C184" s="225" t="s">
        <v>77</v>
      </c>
      <c r="D184" s="238" t="e">
        <f>D182/#REF!*100-100</f>
        <v>#REF!</v>
      </c>
      <c r="E184" s="238" t="e">
        <f>E182/#REF!*100-100</f>
        <v>#REF!</v>
      </c>
      <c r="F184" s="238" t="e">
        <f>F182/#REF!*100-100</f>
        <v>#REF!</v>
      </c>
      <c r="G184" s="238" t="e">
        <f>G182/#REF!*100-100</f>
        <v>#REF!</v>
      </c>
      <c r="H184" s="239"/>
      <c r="I184" s="238">
        <f t="shared" ref="I184:BA184" si="107">I182/D182*100-100</f>
        <v>29.135954554207842</v>
      </c>
      <c r="J184" s="238">
        <f t="shared" si="107"/>
        <v>6.9808997618871871</v>
      </c>
      <c r="K184" s="238">
        <f t="shared" si="107"/>
        <v>1.6585233741289329</v>
      </c>
      <c r="L184" s="238">
        <f t="shared" si="107"/>
        <v>4.5989934970996416</v>
      </c>
      <c r="M184" s="238">
        <f t="shared" si="107"/>
        <v>9.8739492821890167</v>
      </c>
      <c r="N184" s="238">
        <f t="shared" si="107"/>
        <v>4.587641442457155</v>
      </c>
      <c r="O184" s="238">
        <f t="shared" si="107"/>
        <v>-0.73884864924788474</v>
      </c>
      <c r="P184" s="238">
        <f t="shared" si="107"/>
        <v>2.7391053742682061</v>
      </c>
      <c r="Q184" s="238">
        <f t="shared" si="107"/>
        <v>1.7208315160660561</v>
      </c>
      <c r="R184" s="238">
        <f t="shared" si="107"/>
        <v>2.1113999651943658</v>
      </c>
      <c r="S184" s="238">
        <f t="shared" si="107"/>
        <v>2.6486926548374043</v>
      </c>
      <c r="T184" s="238">
        <f t="shared" si="107"/>
        <v>5.8051934044391089</v>
      </c>
      <c r="U184" s="238">
        <f t="shared" si="107"/>
        <v>-1.2223881541303427</v>
      </c>
      <c r="V184" s="238">
        <f t="shared" si="107"/>
        <v>-16.136609610616631</v>
      </c>
      <c r="W184" s="238">
        <f t="shared" si="107"/>
        <v>-2.1935865680739965</v>
      </c>
      <c r="X184" s="238">
        <f t="shared" si="107"/>
        <v>-42.957342494689001</v>
      </c>
      <c r="Y184" s="238">
        <f t="shared" si="107"/>
        <v>-42.833170542202922</v>
      </c>
      <c r="Z184" s="238">
        <f t="shared" si="107"/>
        <v>-45.861738244354711</v>
      </c>
      <c r="AA184" s="238">
        <f t="shared" si="107"/>
        <v>-44.273666393902445</v>
      </c>
      <c r="AB184" s="238">
        <f t="shared" si="107"/>
        <v>-43.925138465438593</v>
      </c>
      <c r="AC184" s="238">
        <f t="shared" si="107"/>
        <v>-41.20459540592234</v>
      </c>
      <c r="AD184" s="238">
        <f t="shared" si="107"/>
        <v>-32.284874753997798</v>
      </c>
      <c r="AE184" s="238">
        <f t="shared" si="107"/>
        <v>-19.737019181653309</v>
      </c>
      <c r="AF184" s="238">
        <f t="shared" si="107"/>
        <v>-3.7717571645403183</v>
      </c>
      <c r="AG184" s="238">
        <f t="shared" si="107"/>
        <v>-25.813174600406029</v>
      </c>
      <c r="AH184" s="238">
        <f t="shared" si="107"/>
        <v>33.800413844963487</v>
      </c>
      <c r="AI184" s="238">
        <f t="shared" si="107"/>
        <v>18.184445283441335</v>
      </c>
      <c r="AJ184" s="238">
        <f t="shared" si="107"/>
        <v>14.074785493705647</v>
      </c>
      <c r="AK184" s="238">
        <f t="shared" si="107"/>
        <v>21.65800111404188</v>
      </c>
      <c r="AL184" s="238">
        <f t="shared" si="107"/>
        <v>21.600729172562083</v>
      </c>
      <c r="AM184" s="238">
        <f t="shared" si="107"/>
        <v>20.308967542699548</v>
      </c>
      <c r="AN184" s="238">
        <f t="shared" si="107"/>
        <v>34.684595701237726</v>
      </c>
      <c r="AO184" s="238">
        <f t="shared" si="107"/>
        <v>44.15113618589902</v>
      </c>
      <c r="AP184" s="238">
        <f t="shared" si="107"/>
        <v>24.002636041313011</v>
      </c>
      <c r="AQ184" s="238">
        <f t="shared" si="107"/>
        <v>30.486911542664302</v>
      </c>
      <c r="AR184" s="238">
        <f t="shared" si="107"/>
        <v>2.7927798263743853</v>
      </c>
      <c r="AS184" s="238">
        <f t="shared" si="107"/>
        <v>-9.5009649859237868</v>
      </c>
      <c r="AT184" s="238">
        <f t="shared" si="107"/>
        <v>-18.947877553966748</v>
      </c>
      <c r="AU184" s="238">
        <f t="shared" si="107"/>
        <v>-18.976902304073491</v>
      </c>
      <c r="AV184" s="238">
        <f t="shared" si="107"/>
        <v>-11.681512963576452</v>
      </c>
      <c r="AW184" s="240">
        <f t="shared" si="107"/>
        <v>-15.527741877478647</v>
      </c>
      <c r="AX184" s="240">
        <f t="shared" si="107"/>
        <v>-50.219285660481454</v>
      </c>
      <c r="AY184" s="240">
        <f t="shared" si="107"/>
        <v>-100</v>
      </c>
      <c r="AZ184" s="240">
        <f t="shared" si="107"/>
        <v>-100</v>
      </c>
      <c r="BA184" s="240">
        <f t="shared" si="107"/>
        <v>-65.100271254858825</v>
      </c>
    </row>
    <row r="185" spans="1:53" ht="39" customHeight="1">
      <c r="A185" s="226" t="s">
        <v>473</v>
      </c>
      <c r="B185" s="529"/>
      <c r="C185" s="227" t="s">
        <v>472</v>
      </c>
      <c r="D185" s="229">
        <f>'T 5'!D28</f>
        <v>66115.63545415843</v>
      </c>
      <c r="E185" s="229">
        <f>'T 5'!E28</f>
        <v>68178.594354101122</v>
      </c>
      <c r="F185" s="229">
        <f>'T 5'!F28</f>
        <v>69888.528610223148</v>
      </c>
      <c r="G185" s="229">
        <f>'T 5'!G28</f>
        <v>66091.927756462304</v>
      </c>
      <c r="H185" s="229">
        <f>'T 5'!H28</f>
        <v>270274.68617494497</v>
      </c>
      <c r="I185" s="229">
        <f>'T 5'!I28</f>
        <v>69713.748054516822</v>
      </c>
      <c r="J185" s="229">
        <f>'T 5'!J28</f>
        <v>68797.151653159701</v>
      </c>
      <c r="K185" s="229">
        <f>'T 5'!K28</f>
        <v>68911.804832370224</v>
      </c>
      <c r="L185" s="229">
        <f>'T 5'!L28</f>
        <v>65981.471328310276</v>
      </c>
      <c r="M185" s="229">
        <f>'T 5'!M28</f>
        <v>273404.17586835701</v>
      </c>
      <c r="N185" s="229">
        <f>'T 5'!N28</f>
        <v>70051.709262609118</v>
      </c>
      <c r="O185" s="229">
        <f>'T 5'!O28</f>
        <v>68461.367362332923</v>
      </c>
      <c r="P185" s="229">
        <f>'T 5'!P28</f>
        <v>69555.176559004743</v>
      </c>
      <c r="Q185" s="229">
        <f>'T 5'!Q28</f>
        <v>65247.392588770148</v>
      </c>
      <c r="R185" s="229">
        <f>'T 5'!R28</f>
        <v>273315.6457727169</v>
      </c>
      <c r="S185" s="229">
        <f>'T 5'!S28</f>
        <v>69308.866690327297</v>
      </c>
      <c r="T185" s="229">
        <f>'T 5'!T28</f>
        <v>67321.128593789515</v>
      </c>
      <c r="U185" s="229">
        <f>'T 5'!U28</f>
        <v>68292.761884414562</v>
      </c>
      <c r="V185" s="229">
        <f>'T 5'!V28</f>
        <v>66529.48938246489</v>
      </c>
      <c r="W185" s="229">
        <f>'T 5'!W28</f>
        <v>271452.24655099626</v>
      </c>
      <c r="X185" s="229">
        <f>'T 5'!X28</f>
        <v>67287.654872398693</v>
      </c>
      <c r="Y185" s="229">
        <f>'T 5'!Y28</f>
        <v>68087.858389704939</v>
      </c>
      <c r="Z185" s="229">
        <f>'T 5'!Z28</f>
        <v>67481.843639509709</v>
      </c>
      <c r="AA185" s="229">
        <f>'T 5'!AA28</f>
        <v>66485.266032664775</v>
      </c>
      <c r="AB185" s="229">
        <f>'T 5'!AB28</f>
        <v>269342.6229342781</v>
      </c>
      <c r="AC185" s="229">
        <f>'T 5'!AC28</f>
        <v>65926.209764054671</v>
      </c>
      <c r="AD185" s="229">
        <f>'T 5'!AD28</f>
        <v>67602.590149098804</v>
      </c>
      <c r="AE185" s="229">
        <f>'T 5'!AE28</f>
        <v>69119.922971087595</v>
      </c>
      <c r="AF185" s="229">
        <f>'T 5'!AF28</f>
        <v>64412.461567689759</v>
      </c>
      <c r="AG185" s="229">
        <f>'T 5'!AG28</f>
        <v>267061.18445193081</v>
      </c>
      <c r="AH185" s="229">
        <f>'T 5'!AH28</f>
        <v>63855.237774972076</v>
      </c>
      <c r="AI185" s="229">
        <f>'T 5'!AI28</f>
        <v>65861.864724868472</v>
      </c>
      <c r="AJ185" s="229">
        <f>'T 5'!AJ28</f>
        <v>66647.954959605951</v>
      </c>
      <c r="AK185" s="229">
        <f>'T 5'!AK28</f>
        <v>64648.765510030018</v>
      </c>
      <c r="AL185" s="229">
        <f>'T 5'!AL28</f>
        <v>261013.82296947652</v>
      </c>
      <c r="AM185" s="229">
        <f>'T 5'!AM28</f>
        <v>63803.740875432886</v>
      </c>
      <c r="AN185" s="229">
        <f>'T 5'!AN28</f>
        <v>64573.498653906427</v>
      </c>
      <c r="AO185" s="229">
        <f>'T 5'!AO28</f>
        <v>67222.371949841749</v>
      </c>
      <c r="AP185" s="229">
        <f>'T 5'!AP28</f>
        <v>64598.063089579009</v>
      </c>
      <c r="AQ185" s="229">
        <f>'T 5'!AQ28</f>
        <v>260197.67456876003</v>
      </c>
      <c r="AR185" s="229">
        <f>'T 5'!AR28</f>
        <v>64178.480308563609</v>
      </c>
      <c r="AS185" s="229">
        <f>'T 5'!AS28</f>
        <v>63448.516691718578</v>
      </c>
      <c r="AT185" s="229">
        <f>'T 5'!AT28</f>
        <v>65382.49334703503</v>
      </c>
      <c r="AU185" s="229">
        <f>'T 5'!AU28</f>
        <v>62399.014245643964</v>
      </c>
      <c r="AV185" s="229">
        <f>'T 5'!AV28</f>
        <v>255408.50459296117</v>
      </c>
      <c r="AW185" s="229">
        <f>'T 5'!AW28</f>
        <v>64178.214592738492</v>
      </c>
      <c r="AX185" s="229">
        <f>'T 5'!AX28</f>
        <v>62600.437788392279</v>
      </c>
      <c r="AY185" s="229">
        <f>'T 5'!AY28</f>
        <v>0</v>
      </c>
      <c r="AZ185" s="229">
        <f>'T 5'!AZ28</f>
        <v>0</v>
      </c>
      <c r="BA185" s="229">
        <f>'T 5'!BA28</f>
        <v>126778.65238113077</v>
      </c>
    </row>
    <row r="186" spans="1:53" ht="39" customHeight="1">
      <c r="A186" s="216" t="s">
        <v>81</v>
      </c>
      <c r="B186" s="533"/>
      <c r="C186" s="222" t="s">
        <v>76</v>
      </c>
      <c r="D186" s="235" t="e">
        <f>D185/B185*100-100</f>
        <v>#DIV/0!</v>
      </c>
      <c r="E186" s="235">
        <f>E185/D185*100-100</f>
        <v>3.1202284993132423</v>
      </c>
      <c r="F186" s="235">
        <f>F185/E185*100-100</f>
        <v>2.5080221619722636</v>
      </c>
      <c r="G186" s="235">
        <f>G185/F185*100-100</f>
        <v>-5.4323662684829941</v>
      </c>
      <c r="H186" s="236"/>
      <c r="I186" s="235">
        <f>I185/G185*100-100</f>
        <v>5.4799737592771152</v>
      </c>
      <c r="J186" s="235">
        <f>J185/I185*100-100</f>
        <v>-1.3148000601550365</v>
      </c>
      <c r="K186" s="235">
        <f>K185/J185*100-100</f>
        <v>0.16665396234505181</v>
      </c>
      <c r="L186" s="235">
        <f>L185/K185*100-100</f>
        <v>-4.2522953958150822</v>
      </c>
      <c r="M186" s="236"/>
      <c r="N186" s="235">
        <f>N185/L185*100-100</f>
        <v>6.1687589748433709</v>
      </c>
      <c r="O186" s="235">
        <f>O185/N185*100-100</f>
        <v>-2.2702399656150334</v>
      </c>
      <c r="P186" s="235">
        <f>P185/O185*100-100</f>
        <v>1.5977028195811869</v>
      </c>
      <c r="Q186" s="235">
        <f>Q185/P185*100-100</f>
        <v>-6.1933333841518419</v>
      </c>
      <c r="R186" s="236"/>
      <c r="S186" s="235">
        <f>S185/Q185*100-100</f>
        <v>6.2247301239378316</v>
      </c>
      <c r="T186" s="235">
        <f>T185/S185*100-100</f>
        <v>-2.8679419985598855</v>
      </c>
      <c r="U186" s="235">
        <f>U185/T185*100-100</f>
        <v>1.4432813455754712</v>
      </c>
      <c r="V186" s="235">
        <f>V185/U185*100-100</f>
        <v>-2.5819317498595353</v>
      </c>
      <c r="W186" s="236"/>
      <c r="X186" s="235">
        <f>X185/V185*100-100</f>
        <v>1.1395931292591968</v>
      </c>
      <c r="Y186" s="235">
        <f>Y185/X185*100-100</f>
        <v>1.1892278291221601</v>
      </c>
      <c r="Z186" s="235">
        <f>Z185/Y185*100-100</f>
        <v>-0.89004818851353207</v>
      </c>
      <c r="AA186" s="235">
        <f>AA185/Z185*100-100</f>
        <v>-1.4768085059570666</v>
      </c>
      <c r="AB186" s="236"/>
      <c r="AC186" s="235">
        <f>AC185/AA185*100-100</f>
        <v>-0.84087242477970392</v>
      </c>
      <c r="AD186" s="235">
        <f>AD185/AC185*100-100</f>
        <v>2.5428132317082657</v>
      </c>
      <c r="AE186" s="235">
        <f>AE185/AD185*100-100</f>
        <v>2.2444891810244059</v>
      </c>
      <c r="AF186" s="235">
        <f>AF185/AE185*100-100</f>
        <v>-6.8105709628277964</v>
      </c>
      <c r="AG186" s="235"/>
      <c r="AH186" s="235">
        <f>AH185/AF185*100-100</f>
        <v>-0.86508693994268526</v>
      </c>
      <c r="AI186" s="235">
        <f>AI185/AH185*100-100</f>
        <v>3.1424625760032541</v>
      </c>
      <c r="AJ186" s="235">
        <f>AJ185/AI185*100-100</f>
        <v>1.1935438482060903</v>
      </c>
      <c r="AK186" s="235">
        <f>AK185/AJ185*100-100</f>
        <v>-2.9996260962359571</v>
      </c>
      <c r="AL186" s="235"/>
      <c r="AM186" s="235">
        <f>AM185/AK185*100-100</f>
        <v>-1.3071009599804739</v>
      </c>
      <c r="AN186" s="235">
        <f>AN185/AM185*100-100</f>
        <v>1.2064461548992398</v>
      </c>
      <c r="AO186" s="235">
        <f>AO185/AN185*100-100</f>
        <v>4.1021058966193635</v>
      </c>
      <c r="AP186" s="235">
        <f>AP185/AO185*100-100</f>
        <v>-3.9039218405159488</v>
      </c>
      <c r="AQ186" s="235"/>
      <c r="AR186" s="235">
        <f>AR185/AP185*100-100</f>
        <v>-0.64952842383766551</v>
      </c>
      <c r="AS186" s="235">
        <f>AS185/AR185*100-100</f>
        <v>-1.1373962320943747</v>
      </c>
      <c r="AT186" s="235">
        <f>AT185/AS185*100-100</f>
        <v>3.048103811020809</v>
      </c>
      <c r="AU186" s="235">
        <f>AU185/AT185*100-100</f>
        <v>-4.5631161319520999</v>
      </c>
      <c r="AV186" s="235"/>
      <c r="AW186" s="237">
        <f>AW185/AU185*100-100</f>
        <v>2.851327650931168</v>
      </c>
      <c r="AX186" s="237">
        <f>AX185/AW185*100-100</f>
        <v>-2.4584305038063974</v>
      </c>
      <c r="AY186" s="237">
        <f>AY185/AX185*100-100</f>
        <v>-100</v>
      </c>
      <c r="AZ186" s="237" t="e">
        <f>AZ185/AY185*100-100</f>
        <v>#DIV/0!</v>
      </c>
      <c r="BA186" s="237"/>
    </row>
    <row r="187" spans="1:53" ht="39" customHeight="1">
      <c r="A187" s="217" t="s">
        <v>79</v>
      </c>
      <c r="B187" s="530"/>
      <c r="C187" s="223" t="s">
        <v>77</v>
      </c>
      <c r="D187" s="242" t="e">
        <f>D185/#REF!*100-100</f>
        <v>#REF!</v>
      </c>
      <c r="E187" s="242" t="e">
        <f>E185/#REF!*100-100</f>
        <v>#REF!</v>
      </c>
      <c r="F187" s="242" t="e">
        <f>F185/#REF!*100-100</f>
        <v>#REF!</v>
      </c>
      <c r="G187" s="242" t="e">
        <f>G185/#REF!*100-100</f>
        <v>#REF!</v>
      </c>
      <c r="H187" s="243"/>
      <c r="I187" s="242">
        <f t="shared" ref="I187:BA187" si="108">I185/D185*100-100</f>
        <v>5.4421508250543269</v>
      </c>
      <c r="J187" s="242">
        <f t="shared" si="108"/>
        <v>0.90726026976437879</v>
      </c>
      <c r="K187" s="242">
        <f t="shared" si="108"/>
        <v>-1.3975452013022505</v>
      </c>
      <c r="L187" s="242">
        <f t="shared" si="108"/>
        <v>-0.16712544466706447</v>
      </c>
      <c r="M187" s="242">
        <f t="shared" si="108"/>
        <v>1.1578922679374983</v>
      </c>
      <c r="N187" s="242">
        <f t="shared" si="108"/>
        <v>0.48478416026063087</v>
      </c>
      <c r="O187" s="242">
        <f t="shared" si="108"/>
        <v>-0.48807876889966906</v>
      </c>
      <c r="P187" s="242">
        <f t="shared" si="108"/>
        <v>0.93361613180722713</v>
      </c>
      <c r="Q187" s="242">
        <f t="shared" si="108"/>
        <v>-1.1125528497045849</v>
      </c>
      <c r="R187" s="242">
        <f t="shared" si="108"/>
        <v>-3.2380666959070936E-2</v>
      </c>
      <c r="S187" s="242">
        <f t="shared" si="108"/>
        <v>-1.0604203382062565</v>
      </c>
      <c r="T187" s="242">
        <f t="shared" si="108"/>
        <v>-1.6655214648411487</v>
      </c>
      <c r="U187" s="242">
        <f t="shared" si="108"/>
        <v>-1.8149830638690929</v>
      </c>
      <c r="V187" s="242">
        <f t="shared" si="108"/>
        <v>1.9649778218346938</v>
      </c>
      <c r="W187" s="242">
        <f t="shared" si="108"/>
        <v>-0.68177554067658264</v>
      </c>
      <c r="X187" s="242">
        <f t="shared" si="108"/>
        <v>-2.9162384474693539</v>
      </c>
      <c r="Y187" s="242">
        <f t="shared" si="108"/>
        <v>1.1389140555587005</v>
      </c>
      <c r="Z187" s="242">
        <f t="shared" si="108"/>
        <v>-1.1874146286210134</v>
      </c>
      <c r="AA187" s="242">
        <f t="shared" si="108"/>
        <v>-6.6471801017257803E-2</v>
      </c>
      <c r="AB187" s="242">
        <f t="shared" si="108"/>
        <v>-0.7771619662472915</v>
      </c>
      <c r="AC187" s="242">
        <f t="shared" si="108"/>
        <v>-2.0233207873358197</v>
      </c>
      <c r="AD187" s="242">
        <f t="shared" si="108"/>
        <v>-0.71270892062528901</v>
      </c>
      <c r="AE187" s="242">
        <f t="shared" si="108"/>
        <v>2.4274371345402983</v>
      </c>
      <c r="AF187" s="242">
        <f t="shared" si="108"/>
        <v>-3.1176899614970779</v>
      </c>
      <c r="AG187" s="242">
        <f t="shared" si="108"/>
        <v>-0.84703952812695604</v>
      </c>
      <c r="AH187" s="242">
        <f t="shared" si="108"/>
        <v>-3.1413484811192092</v>
      </c>
      <c r="AI187" s="242">
        <f t="shared" si="108"/>
        <v>-2.5749389489236023</v>
      </c>
      <c r="AJ187" s="242">
        <f t="shared" si="108"/>
        <v>-3.5763465947663917</v>
      </c>
      <c r="AK187" s="242">
        <f t="shared" si="108"/>
        <v>0.36686059900370083</v>
      </c>
      <c r="AL187" s="242">
        <f t="shared" si="108"/>
        <v>-2.2644104926235542</v>
      </c>
      <c r="AM187" s="242">
        <f t="shared" si="108"/>
        <v>-8.0646320229305957E-2</v>
      </c>
      <c r="AN187" s="242">
        <f t="shared" si="108"/>
        <v>-1.9561639749255022</v>
      </c>
      <c r="AO187" s="242">
        <f t="shared" si="108"/>
        <v>0.86186739050573635</v>
      </c>
      <c r="AP187" s="242">
        <f t="shared" si="108"/>
        <v>-7.842751528355052E-2</v>
      </c>
      <c r="AQ187" s="242">
        <f t="shared" si="108"/>
        <v>-0.31268397643903256</v>
      </c>
      <c r="AR187" s="242">
        <f t="shared" si="108"/>
        <v>0.58733144481659849</v>
      </c>
      <c r="AS187" s="242">
        <f t="shared" si="108"/>
        <v>-1.7421728505333078</v>
      </c>
      <c r="AT187" s="242">
        <f t="shared" si="108"/>
        <v>-2.7370033955058233</v>
      </c>
      <c r="AU187" s="242">
        <f t="shared" si="108"/>
        <v>-3.4042024462646765</v>
      </c>
      <c r="AV187" s="242">
        <f t="shared" si="108"/>
        <v>-1.840589076645756</v>
      </c>
      <c r="AW187" s="244">
        <f t="shared" si="108"/>
        <v>-4.1402635874021598E-4</v>
      </c>
      <c r="AX187" s="244">
        <f t="shared" si="108"/>
        <v>-1.3366410241659565</v>
      </c>
      <c r="AY187" s="244">
        <f t="shared" si="108"/>
        <v>-100</v>
      </c>
      <c r="AZ187" s="244">
        <f t="shared" si="108"/>
        <v>-100</v>
      </c>
      <c r="BA187" s="244">
        <f t="shared" si="108"/>
        <v>-50.362399802162003</v>
      </c>
    </row>
    <row r="188" spans="1:53" ht="39" customHeight="1">
      <c r="A188" s="376" t="s">
        <v>196</v>
      </c>
      <c r="B188" s="531"/>
      <c r="C188" s="248" t="s">
        <v>201</v>
      </c>
      <c r="D188" s="232">
        <f t="shared" ref="D188:AI188" si="109">D182/D189*100</f>
        <v>57.631161686300011</v>
      </c>
      <c r="E188" s="232">
        <f t="shared" si="109"/>
        <v>59.399487135334894</v>
      </c>
      <c r="F188" s="232">
        <f t="shared" si="109"/>
        <v>59.452707388713456</v>
      </c>
      <c r="G188" s="232">
        <f t="shared" si="109"/>
        <v>58.670522229026979</v>
      </c>
      <c r="H188" s="232">
        <f t="shared" si="109"/>
        <v>58.821982434647587</v>
      </c>
      <c r="I188" s="233">
        <f t="shared" si="109"/>
        <v>60.559667890543913</v>
      </c>
      <c r="J188" s="233">
        <f t="shared" si="109"/>
        <v>58.395820876014866</v>
      </c>
      <c r="K188" s="233">
        <f t="shared" si="109"/>
        <v>57.037906884751635</v>
      </c>
      <c r="L188" s="233">
        <f t="shared" si="109"/>
        <v>56.203551743251381</v>
      </c>
      <c r="M188" s="233">
        <f t="shared" si="109"/>
        <v>58.037350744030135</v>
      </c>
      <c r="N188" s="233">
        <f t="shared" si="109"/>
        <v>58.424488982650601</v>
      </c>
      <c r="O188" s="233">
        <f t="shared" si="109"/>
        <v>55.306602419902894</v>
      </c>
      <c r="P188" s="233">
        <f t="shared" si="109"/>
        <v>55.00560377180863</v>
      </c>
      <c r="Q188" s="233">
        <f t="shared" si="109"/>
        <v>54.087613585867459</v>
      </c>
      <c r="R188" s="233">
        <f t="shared" si="109"/>
        <v>55.715788844793579</v>
      </c>
      <c r="S188" s="233">
        <f t="shared" si="109"/>
        <v>56.162694001787159</v>
      </c>
      <c r="T188" s="233">
        <f t="shared" si="109"/>
        <v>53.956132965167427</v>
      </c>
      <c r="U188" s="233">
        <f t="shared" si="109"/>
        <v>51.811393966799393</v>
      </c>
      <c r="V188" s="233">
        <f t="shared" si="109"/>
        <v>47.617269138533757</v>
      </c>
      <c r="W188" s="233">
        <f t="shared" si="109"/>
        <v>52.51258918140914</v>
      </c>
      <c r="X188" s="233">
        <f t="shared" si="109"/>
        <v>41.417972532861022</v>
      </c>
      <c r="Y188" s="233">
        <f t="shared" si="109"/>
        <v>39.237589248614952</v>
      </c>
      <c r="Z188" s="233">
        <f t="shared" si="109"/>
        <v>36.284857165785439</v>
      </c>
      <c r="AA188" s="233">
        <f t="shared" si="109"/>
        <v>32.900942647147737</v>
      </c>
      <c r="AB188" s="233">
        <f t="shared" si="109"/>
        <v>37.545231747102726</v>
      </c>
      <c r="AC188" s="233">
        <f t="shared" si="109"/>
        <v>28.334112765146468</v>
      </c>
      <c r="AD188" s="233">
        <f t="shared" si="109"/>
        <v>29.446604683347644</v>
      </c>
      <c r="AE188" s="233">
        <f t="shared" si="109"/>
        <v>30.130030885203592</v>
      </c>
      <c r="AF188" s="233">
        <f t="shared" si="109"/>
        <v>30.706970951150208</v>
      </c>
      <c r="AG188" s="233">
        <f t="shared" si="109"/>
        <v>29.690751705303263</v>
      </c>
      <c r="AH188" s="233">
        <f t="shared" si="109"/>
        <v>33.991168402224595</v>
      </c>
      <c r="AI188" s="233">
        <f t="shared" si="109"/>
        <v>33.156889001329922</v>
      </c>
      <c r="AJ188" s="233">
        <f t="shared" ref="AJ188:BA188" si="110">AJ182/AJ189*100</f>
        <v>33.536080839227303</v>
      </c>
      <c r="AK188" s="233">
        <f t="shared" si="110"/>
        <v>35.227716785559977</v>
      </c>
      <c r="AL188" s="233">
        <f t="shared" si="110"/>
        <v>34.004931246467955</v>
      </c>
      <c r="AM188" s="233">
        <f t="shared" si="110"/>
        <v>37.277376141650514</v>
      </c>
      <c r="AN188" s="233">
        <f t="shared" si="110"/>
        <v>38.632409873970673</v>
      </c>
      <c r="AO188" s="233">
        <f t="shared" si="110"/>
        <v>40.657935581415174</v>
      </c>
      <c r="AP188" s="233">
        <f t="shared" si="110"/>
        <v>39.257054366724667</v>
      </c>
      <c r="AQ188" s="233">
        <f t="shared" si="110"/>
        <v>38.99031589012246</v>
      </c>
      <c r="AR188" s="233">
        <f t="shared" si="110"/>
        <v>37.716829914904807</v>
      </c>
      <c r="AS188" s="233">
        <f t="shared" si="110"/>
        <v>36.027472749182735</v>
      </c>
      <c r="AT188" s="233">
        <f t="shared" si="110"/>
        <v>35.507416675698302</v>
      </c>
      <c r="AU188" s="233">
        <f t="shared" si="110"/>
        <v>34.330223783392015</v>
      </c>
      <c r="AV188" s="233">
        <f t="shared" si="110"/>
        <v>35.903932723225033</v>
      </c>
      <c r="AW188" s="234">
        <f t="shared" si="110"/>
        <v>34.067595726551616</v>
      </c>
      <c r="AX188" s="234">
        <f t="shared" si="110"/>
        <v>24.325859699211573</v>
      </c>
      <c r="AY188" s="234" t="e">
        <f t="shared" si="110"/>
        <v>#DIV/0!</v>
      </c>
      <c r="AZ188" s="234" t="e">
        <f t="shared" si="110"/>
        <v>#DIV/0!</v>
      </c>
      <c r="BA188" s="234">
        <f t="shared" si="110"/>
        <v>29.84144124680893</v>
      </c>
    </row>
    <row r="189" spans="1:53" ht="39" customHeight="1">
      <c r="A189" s="249" t="s">
        <v>197</v>
      </c>
      <c r="B189" s="530"/>
      <c r="C189" s="249" t="s">
        <v>198</v>
      </c>
      <c r="D189" s="246">
        <f>'T 4'!D26</f>
        <v>138401.27104889471</v>
      </c>
      <c r="E189" s="246">
        <f>'T 4'!E26</f>
        <v>153089.76220061528</v>
      </c>
      <c r="F189" s="246">
        <f>'T 4'!F26</f>
        <v>159487.56072784608</v>
      </c>
      <c r="G189" s="246">
        <f>'T 4'!G26</f>
        <v>159723.38377773904</v>
      </c>
      <c r="H189" s="246">
        <f>'T 4'!H26</f>
        <v>610701.97775509523</v>
      </c>
      <c r="I189" s="246">
        <f>'T 4'!I26</f>
        <v>170083.09291084963</v>
      </c>
      <c r="J189" s="246">
        <f>'T 4'!J26</f>
        <v>166591.68547393812</v>
      </c>
      <c r="K189" s="246">
        <f>'T 4'!K26</f>
        <v>168996.87331157684</v>
      </c>
      <c r="L189" s="246">
        <f>'T 4'!L26</f>
        <v>174402.29690178193</v>
      </c>
      <c r="M189" s="246">
        <f>'T 4'!M26</f>
        <v>680073.94859814667</v>
      </c>
      <c r="N189" s="246">
        <f>'T 4'!N26</f>
        <v>184386.90579026676</v>
      </c>
      <c r="O189" s="246">
        <f>'T 4'!O26</f>
        <v>174597.25778433293</v>
      </c>
      <c r="P189" s="246">
        <f>'T 4'!P26</f>
        <v>180040.86592597596</v>
      </c>
      <c r="Q189" s="246">
        <f>'T 4'!Q26</f>
        <v>184343.59094406437</v>
      </c>
      <c r="R189" s="246">
        <f>'T 4'!R26</f>
        <v>723368.62044464005</v>
      </c>
      <c r="S189" s="246">
        <f>'T 4'!S26</f>
        <v>196893.09675546945</v>
      </c>
      <c r="T189" s="246">
        <f>'T 4'!T26</f>
        <v>189356.65249320504</v>
      </c>
      <c r="U189" s="246">
        <f>'T 4'!U26</f>
        <v>188804.03614276333</v>
      </c>
      <c r="V189" s="246">
        <f>'T 4'!V26</f>
        <v>175603.7533837934</v>
      </c>
      <c r="W189" s="246">
        <f>'T 4'!W26</f>
        <v>750657.53877523099</v>
      </c>
      <c r="X189" s="246">
        <f>'T 4'!X26</f>
        <v>152296.29422428473</v>
      </c>
      <c r="Y189" s="246">
        <f>'T 4'!Y26</f>
        <v>148854.91308048408</v>
      </c>
      <c r="Z189" s="246">
        <f>'T 4'!Z26</f>
        <v>145953.81150872746</v>
      </c>
      <c r="AA189" s="246">
        <f>'T 4'!AA26</f>
        <v>141628.41948950518</v>
      </c>
      <c r="AB189" s="246">
        <f>'T 4'!AB26</f>
        <v>588733.43830300157</v>
      </c>
      <c r="AC189" s="246">
        <f>'T 4'!AC26</f>
        <v>130891.64836056286</v>
      </c>
      <c r="AD189" s="246">
        <f>'T 4'!AD26</f>
        <v>134312.35068980689</v>
      </c>
      <c r="AE189" s="246">
        <f>'T 4'!AE26</f>
        <v>141077.11388658331</v>
      </c>
      <c r="AF189" s="246">
        <f>'T 4'!AF26</f>
        <v>146024.02902293956</v>
      </c>
      <c r="AG189" s="246">
        <f>'T 4'!AG26</f>
        <v>552305.1419598927</v>
      </c>
      <c r="AH189" s="246">
        <f>'T 4'!AH26</f>
        <v>145986.57460502803</v>
      </c>
      <c r="AI189" s="246">
        <f>'T 4'!AI26</f>
        <v>140973.57775178686</v>
      </c>
      <c r="AJ189" s="246">
        <f>'T 4'!AJ26</f>
        <v>144588.41476045357</v>
      </c>
      <c r="AK189" s="246">
        <f>'T 4'!AK26</f>
        <v>154852.23774644724</v>
      </c>
      <c r="AL189" s="246">
        <f>'T 4'!AL26</f>
        <v>586400.80486371566</v>
      </c>
      <c r="AM189" s="246">
        <f>'T 4'!AM26</f>
        <v>160151.74519108131</v>
      </c>
      <c r="AN189" s="246">
        <f>'T 4'!AN26</f>
        <v>162958.72724563457</v>
      </c>
      <c r="AO189" s="246">
        <f>'T 4'!AO26</f>
        <v>171916.89171677417</v>
      </c>
      <c r="AP189" s="246">
        <f>'T 4'!AP26</f>
        <v>172311.86772659028</v>
      </c>
      <c r="AQ189" s="246">
        <f>'T 4'!AQ26</f>
        <v>667339.2318800803</v>
      </c>
      <c r="AR189" s="246">
        <f>'T 4'!AR26</f>
        <v>162706.3261603885</v>
      </c>
      <c r="AS189" s="246">
        <f>'T 4'!AS26</f>
        <v>158139.21337057746</v>
      </c>
      <c r="AT189" s="246">
        <f>'T 4'!AT26</f>
        <v>159554.54842693618</v>
      </c>
      <c r="AU189" s="246">
        <f>'T 4'!AU26</f>
        <v>159648.59766821144</v>
      </c>
      <c r="AV189" s="246">
        <f>'T 4'!AV26</f>
        <v>640048.68562611355</v>
      </c>
      <c r="AW189" s="246">
        <f>'T 4'!AW26</f>
        <v>152164.11391383252</v>
      </c>
      <c r="AX189" s="246">
        <f>'T 4'!AX26</f>
        <v>116591.34147933044</v>
      </c>
      <c r="AY189" s="246">
        <f>'T 4'!AY26</f>
        <v>0</v>
      </c>
      <c r="AZ189" s="246">
        <f>'T 4'!AZ26</f>
        <v>0</v>
      </c>
      <c r="BA189" s="246">
        <f>'T 4'!BA26</f>
        <v>268755.45539316308</v>
      </c>
    </row>
    <row r="190" spans="1:53" s="537" customFormat="1">
      <c r="B190" s="538"/>
    </row>
    <row r="191" spans="1:53" ht="45" customHeight="1" thickBot="1">
      <c r="A191" s="370" t="s">
        <v>80</v>
      </c>
      <c r="B191" s="527" t="s">
        <v>537</v>
      </c>
      <c r="C191" s="371" t="s">
        <v>96</v>
      </c>
      <c r="D191" s="372" t="s">
        <v>132</v>
      </c>
      <c r="E191" s="372" t="s">
        <v>133</v>
      </c>
      <c r="F191" s="372" t="s">
        <v>134</v>
      </c>
      <c r="G191" s="372" t="s">
        <v>135</v>
      </c>
      <c r="H191" s="372">
        <v>2011</v>
      </c>
      <c r="I191" s="372" t="s">
        <v>136</v>
      </c>
      <c r="J191" s="372" t="s">
        <v>137</v>
      </c>
      <c r="K191" s="372" t="s">
        <v>138</v>
      </c>
      <c r="L191" s="372" t="s">
        <v>139</v>
      </c>
      <c r="M191" s="372">
        <v>2012</v>
      </c>
      <c r="N191" s="372" t="s">
        <v>140</v>
      </c>
      <c r="O191" s="372" t="s">
        <v>141</v>
      </c>
      <c r="P191" s="372" t="s">
        <v>142</v>
      </c>
      <c r="Q191" s="372" t="s">
        <v>143</v>
      </c>
      <c r="R191" s="372">
        <v>2013</v>
      </c>
      <c r="S191" s="372" t="s">
        <v>144</v>
      </c>
      <c r="T191" s="372" t="s">
        <v>145</v>
      </c>
      <c r="U191" s="372" t="s">
        <v>146</v>
      </c>
      <c r="V191" s="372" t="s">
        <v>147</v>
      </c>
      <c r="W191" s="372">
        <v>2014</v>
      </c>
      <c r="X191" s="372" t="s">
        <v>148</v>
      </c>
      <c r="Y191" s="372" t="s">
        <v>149</v>
      </c>
      <c r="Z191" s="372" t="s">
        <v>150</v>
      </c>
      <c r="AA191" s="372" t="s">
        <v>151</v>
      </c>
      <c r="AB191" s="372">
        <v>2015</v>
      </c>
      <c r="AC191" s="372" t="s">
        <v>152</v>
      </c>
      <c r="AD191" s="372" t="s">
        <v>153</v>
      </c>
      <c r="AE191" s="372" t="s">
        <v>68</v>
      </c>
      <c r="AF191" s="372" t="s">
        <v>69</v>
      </c>
      <c r="AG191" s="372">
        <v>2016</v>
      </c>
      <c r="AH191" s="372" t="s">
        <v>70</v>
      </c>
      <c r="AI191" s="372" t="s">
        <v>71</v>
      </c>
      <c r="AJ191" s="372" t="s">
        <v>72</v>
      </c>
      <c r="AK191" s="372" t="s">
        <v>73</v>
      </c>
      <c r="AL191" s="372">
        <v>2017</v>
      </c>
      <c r="AM191" s="372" t="s">
        <v>83</v>
      </c>
      <c r="AN191" s="372" t="s">
        <v>84</v>
      </c>
      <c r="AO191" s="372" t="s">
        <v>82</v>
      </c>
      <c r="AP191" s="372" t="s">
        <v>154</v>
      </c>
      <c r="AQ191" s="372">
        <v>2018</v>
      </c>
      <c r="AR191" s="372" t="s">
        <v>85</v>
      </c>
      <c r="AS191" s="372" t="s">
        <v>155</v>
      </c>
      <c r="AT191" s="372" t="s">
        <v>156</v>
      </c>
      <c r="AU191" s="372" t="s">
        <v>157</v>
      </c>
      <c r="AV191" s="372">
        <v>2019</v>
      </c>
      <c r="AW191" s="373" t="s">
        <v>443</v>
      </c>
      <c r="AX191" s="373" t="s">
        <v>444</v>
      </c>
      <c r="AY191" s="373" t="s">
        <v>445</v>
      </c>
      <c r="AZ191" s="373" t="s">
        <v>446</v>
      </c>
      <c r="BA191" s="231">
        <v>2020</v>
      </c>
    </row>
    <row r="192" spans="1:53" ht="39" customHeight="1">
      <c r="A192" s="218" t="s">
        <v>75</v>
      </c>
      <c r="B192" s="528"/>
      <c r="C192" s="221" t="s">
        <v>74</v>
      </c>
      <c r="D192" s="219">
        <f>'T 4'!D29</f>
        <v>58639.010754811869</v>
      </c>
      <c r="E192" s="219">
        <f>'T 4'!E29</f>
        <v>62155.228596746034</v>
      </c>
      <c r="F192" s="219">
        <f>'T 4'!F29</f>
        <v>64667.887926923082</v>
      </c>
      <c r="G192" s="219">
        <f>'T 4'!G29</f>
        <v>66012.840393466584</v>
      </c>
      <c r="H192" s="219">
        <f>'T 4'!H29</f>
        <v>251474.96767194767</v>
      </c>
      <c r="I192" s="219">
        <f>'T 4'!I29</f>
        <v>67081.336706073853</v>
      </c>
      <c r="J192" s="219">
        <f>'T 4'!J29</f>
        <v>69309.103230243141</v>
      </c>
      <c r="K192" s="219">
        <f>'T 4'!K29</f>
        <v>72604.594073977962</v>
      </c>
      <c r="L192" s="219">
        <f>'T 4'!L29</f>
        <v>76382.011721170027</v>
      </c>
      <c r="M192" s="219">
        <f>'T 4'!M29</f>
        <v>285377.0457314651</v>
      </c>
      <c r="N192" s="219">
        <f>'T 4'!N29</f>
        <v>76659.798331382</v>
      </c>
      <c r="O192" s="219">
        <f>'T 4'!O29</f>
        <v>78033.446585498954</v>
      </c>
      <c r="P192" s="219">
        <f>'T 4'!P29</f>
        <v>81008.300587400401</v>
      </c>
      <c r="Q192" s="219">
        <f>'T 4'!Q29</f>
        <v>84636.541803926681</v>
      </c>
      <c r="R192" s="219">
        <f>'T 4'!R29</f>
        <v>320338.08730820811</v>
      </c>
      <c r="S192" s="219">
        <f>'T 4'!S29</f>
        <v>86312.629314052421</v>
      </c>
      <c r="T192" s="219">
        <f>'T 4'!T29</f>
        <v>87187.125295581311</v>
      </c>
      <c r="U192" s="219">
        <f>'T 4'!U29</f>
        <v>90982.033151617914</v>
      </c>
      <c r="V192" s="219">
        <f>'T 4'!V29</f>
        <v>91986.041517665421</v>
      </c>
      <c r="W192" s="219">
        <f>'T 4'!W29</f>
        <v>356467.82927891688</v>
      </c>
      <c r="X192" s="219">
        <f>'T 4'!X29</f>
        <v>89218.256913905265</v>
      </c>
      <c r="Y192" s="219">
        <f>'T 4'!Y29</f>
        <v>90447.833709580926</v>
      </c>
      <c r="Z192" s="219">
        <f>'T 4'!Z29</f>
        <v>92994.679474765988</v>
      </c>
      <c r="AA192" s="219">
        <f>'T 4'!AA29</f>
        <v>95031.334421201274</v>
      </c>
      <c r="AB192" s="219">
        <f>'T 4'!AB29</f>
        <v>367692.1045194536</v>
      </c>
      <c r="AC192" s="219">
        <f>'T 4'!AC29</f>
        <v>93804.661113921989</v>
      </c>
      <c r="AD192" s="219">
        <f>'T 4'!AD29</f>
        <v>94761.923741267907</v>
      </c>
      <c r="AE192" s="219">
        <f>'T 4'!AE29</f>
        <v>98570.535900601913</v>
      </c>
      <c r="AF192" s="219">
        <f>'T 4'!AF29</f>
        <v>101184.47284916637</v>
      </c>
      <c r="AG192" s="219">
        <f>'T 4'!AG29</f>
        <v>388321.59360495827</v>
      </c>
      <c r="AH192" s="219">
        <f>'T 4'!AH29</f>
        <v>96364.032186393713</v>
      </c>
      <c r="AI192" s="219">
        <f>'T 4'!AI29</f>
        <v>94231.125055423356</v>
      </c>
      <c r="AJ192" s="219">
        <f>'T 4'!AJ29</f>
        <v>96099.127102230588</v>
      </c>
      <c r="AK192" s="219">
        <f>'T 4'!AK29</f>
        <v>100301.3299970268</v>
      </c>
      <c r="AL192" s="219">
        <f>'T 4'!AL29</f>
        <v>386995.61434107448</v>
      </c>
      <c r="AM192" s="219">
        <f>'T 4'!AM29</f>
        <v>100451.37673878424</v>
      </c>
      <c r="AN192" s="219">
        <f>'T 4'!AN29</f>
        <v>100003.84381069511</v>
      </c>
      <c r="AO192" s="219">
        <f>'T 4'!AO29</f>
        <v>102019.03262899685</v>
      </c>
      <c r="AP192" s="219">
        <f>'T 4'!AP29</f>
        <v>104667.30413284404</v>
      </c>
      <c r="AQ192" s="219">
        <f>'T 4'!AQ29</f>
        <v>407141.55731132027</v>
      </c>
      <c r="AR192" s="219">
        <f>'T 4'!AR29</f>
        <v>101338.65786168451</v>
      </c>
      <c r="AS192" s="219">
        <f>'T 4'!AS29</f>
        <v>101165.65136772073</v>
      </c>
      <c r="AT192" s="219">
        <f>'T 4'!AT29</f>
        <v>102900.85009195513</v>
      </c>
      <c r="AU192" s="219">
        <f>'T 4'!AU29</f>
        <v>104840.87682166731</v>
      </c>
      <c r="AV192" s="219">
        <f>'T 4'!AV29</f>
        <v>410246.03614302771</v>
      </c>
      <c r="AW192" s="219">
        <f>'T 4'!AW29</f>
        <v>100325.45874477857</v>
      </c>
      <c r="AX192" s="219">
        <f>'T 4'!AX29</f>
        <v>88229.495329639845</v>
      </c>
      <c r="AY192" s="219">
        <f>'T 4'!AY31</f>
        <v>0</v>
      </c>
      <c r="AZ192" s="219">
        <f>'T 4'!AZ31</f>
        <v>0</v>
      </c>
      <c r="BA192" s="219">
        <f>'T 4'!BA31</f>
        <v>41851.923063060851</v>
      </c>
    </row>
    <row r="193" spans="1:53" ht="39" customHeight="1">
      <c r="A193" s="216" t="s">
        <v>81</v>
      </c>
      <c r="B193" s="533"/>
      <c r="C193" s="222" t="s">
        <v>76</v>
      </c>
      <c r="D193" s="235" t="e">
        <f>D192/B192*100-100</f>
        <v>#DIV/0!</v>
      </c>
      <c r="E193" s="235">
        <f>E192/D192*100-100</f>
        <v>5.9963798786384359</v>
      </c>
      <c r="F193" s="235">
        <f>F192/E192*100-100</f>
        <v>4.0425550462999809</v>
      </c>
      <c r="G193" s="235">
        <f>G192/F192*100-100</f>
        <v>2.0797841241751058</v>
      </c>
      <c r="H193" s="236"/>
      <c r="I193" s="235">
        <f>I192/G192*100-100</f>
        <v>1.6186189023810158</v>
      </c>
      <c r="J193" s="235">
        <f>J192/I192*100-100</f>
        <v>3.3209930415229394</v>
      </c>
      <c r="K193" s="235">
        <f>K192/J192*100-100</f>
        <v>4.7547734570843971</v>
      </c>
      <c r="L193" s="235">
        <f>L192/K192*100-100</f>
        <v>5.2027253858663443</v>
      </c>
      <c r="M193" s="236"/>
      <c r="N193" s="235">
        <f>N192/L192*100-100</f>
        <v>0.36368066767606422</v>
      </c>
      <c r="O193" s="235">
        <f>O192/N192*100-100</f>
        <v>1.7918756427964979</v>
      </c>
      <c r="P193" s="235">
        <f>P192/O192*100-100</f>
        <v>3.8122806720346318</v>
      </c>
      <c r="Q193" s="235">
        <f>Q192/P192*100-100</f>
        <v>4.4788511673711042</v>
      </c>
      <c r="R193" s="236"/>
      <c r="S193" s="235">
        <f>S192/Q192*100-100</f>
        <v>1.9803355316769142</v>
      </c>
      <c r="T193" s="235">
        <f>T192/S192*100-100</f>
        <v>1.0131726822351794</v>
      </c>
      <c r="U193" s="235">
        <f>U192/T192*100-100</f>
        <v>4.3526011933196855</v>
      </c>
      <c r="V193" s="235">
        <f>V192/U192*100-100</f>
        <v>1.1035237741657795</v>
      </c>
      <c r="W193" s="236"/>
      <c r="X193" s="235">
        <f>X192/V192*100-100</f>
        <v>-3.0089180467980299</v>
      </c>
      <c r="Y193" s="235">
        <f>Y192/X192*100-100</f>
        <v>1.3781672476096389</v>
      </c>
      <c r="Z193" s="235">
        <f>Z192/Y192*100-100</f>
        <v>2.8158173178173911</v>
      </c>
      <c r="AA193" s="235">
        <f>AA192/Z192*100-100</f>
        <v>2.1900768494910778</v>
      </c>
      <c r="AB193" s="236"/>
      <c r="AC193" s="235">
        <f>AC192/AA192*100-100</f>
        <v>-1.2908093048997813</v>
      </c>
      <c r="AD193" s="235">
        <f>AD192/AC192*100-100</f>
        <v>1.0204851400543475</v>
      </c>
      <c r="AE193" s="235">
        <f>AE192/AD192*100-100</f>
        <v>4.0191376546267747</v>
      </c>
      <c r="AF193" s="235">
        <f>AF192/AE192*100-100</f>
        <v>2.6518441080611836</v>
      </c>
      <c r="AG193" s="235"/>
      <c r="AH193" s="235">
        <f>AH192/AF192*100-100</f>
        <v>-4.764012231361221</v>
      </c>
      <c r="AI193" s="235">
        <f>AI192/AH192*100-100</f>
        <v>-2.2133851008276082</v>
      </c>
      <c r="AJ193" s="235">
        <f>AJ192/AI192*100-100</f>
        <v>1.9823620334666856</v>
      </c>
      <c r="AK193" s="235">
        <f>AK192/AJ192*100-100</f>
        <v>4.3727794637779454</v>
      </c>
      <c r="AL193" s="235"/>
      <c r="AM193" s="235">
        <f>AM192/AK192*100-100</f>
        <v>0.14959596424284882</v>
      </c>
      <c r="AN193" s="235">
        <f>AN192/AM192*100-100</f>
        <v>-0.44552194566024639</v>
      </c>
      <c r="AO193" s="235">
        <f>AO192/AN192*100-100</f>
        <v>2.0151113612357392</v>
      </c>
      <c r="AP193" s="235">
        <f>AP192/AO192*100-100</f>
        <v>2.5958602386261731</v>
      </c>
      <c r="AQ193" s="235"/>
      <c r="AR193" s="235">
        <f>AR192/AP192*100-100</f>
        <v>-3.1802159219987232</v>
      </c>
      <c r="AS193" s="235">
        <f>AS192/AR192*100-100</f>
        <v>-0.17072112223937097</v>
      </c>
      <c r="AT193" s="235">
        <f>AT192/AS192*100-100</f>
        <v>1.7152054089260389</v>
      </c>
      <c r="AU193" s="235">
        <f>AU192/AT192*100-100</f>
        <v>1.8853359597889749</v>
      </c>
      <c r="AV193" s="235"/>
      <c r="AW193" s="237">
        <f>AW192/AU192*100-100</f>
        <v>-4.3069251362418299</v>
      </c>
      <c r="AX193" s="237">
        <f>AX192/AW192*100-100</f>
        <v>-12.056723753349658</v>
      </c>
      <c r="AY193" s="237">
        <f>AY192/AX192*100-100</f>
        <v>-100</v>
      </c>
      <c r="AZ193" s="237" t="e">
        <f>AZ192/AY192*100-100</f>
        <v>#DIV/0!</v>
      </c>
      <c r="BA193" s="237"/>
    </row>
    <row r="194" spans="1:53" ht="39" customHeight="1">
      <c r="A194" s="224" t="s">
        <v>79</v>
      </c>
      <c r="B194" s="534"/>
      <c r="C194" s="225" t="s">
        <v>77</v>
      </c>
      <c r="D194" s="238" t="e">
        <f>D192/#REF!*100-100</f>
        <v>#REF!</v>
      </c>
      <c r="E194" s="238" t="e">
        <f>E192/#REF!*100-100</f>
        <v>#REF!</v>
      </c>
      <c r="F194" s="238" t="e">
        <f>F192/#REF!*100-100</f>
        <v>#REF!</v>
      </c>
      <c r="G194" s="238" t="e">
        <f>G192/#REF!*100-100</f>
        <v>#REF!</v>
      </c>
      <c r="H194" s="239"/>
      <c r="I194" s="238">
        <f t="shared" ref="I194:BA194" si="111">I192/D192*100-100</f>
        <v>14.39711523538827</v>
      </c>
      <c r="J194" s="238">
        <f t="shared" si="111"/>
        <v>11.50969080961859</v>
      </c>
      <c r="K194" s="238">
        <f t="shared" si="111"/>
        <v>12.273025146613151</v>
      </c>
      <c r="L194" s="238">
        <f t="shared" si="111"/>
        <v>15.707809671419156</v>
      </c>
      <c r="M194" s="238">
        <f t="shared" si="111"/>
        <v>13.48129333641792</v>
      </c>
      <c r="N194" s="238">
        <f t="shared" si="111"/>
        <v>14.278877100015919</v>
      </c>
      <c r="O194" s="238">
        <f t="shared" si="111"/>
        <v>12.587586548730485</v>
      </c>
      <c r="P194" s="238">
        <f t="shared" si="111"/>
        <v>11.574620890876091</v>
      </c>
      <c r="Q194" s="238">
        <f t="shared" si="111"/>
        <v>10.806903218115721</v>
      </c>
      <c r="R194" s="238">
        <f t="shared" si="111"/>
        <v>12.250824689537481</v>
      </c>
      <c r="S194" s="238">
        <f t="shared" si="111"/>
        <v>12.591777167145082</v>
      </c>
      <c r="T194" s="238">
        <f t="shared" si="111"/>
        <v>11.730455478540151</v>
      </c>
      <c r="U194" s="238">
        <f t="shared" si="111"/>
        <v>12.31198839118565</v>
      </c>
      <c r="V194" s="238">
        <f t="shared" si="111"/>
        <v>8.6836011456670406</v>
      </c>
      <c r="W194" s="238">
        <f t="shared" si="111"/>
        <v>11.27862823753054</v>
      </c>
      <c r="X194" s="238">
        <f t="shared" si="111"/>
        <v>3.3663991271550628</v>
      </c>
      <c r="Y194" s="238">
        <f t="shared" si="111"/>
        <v>3.7398966911056846</v>
      </c>
      <c r="Z194" s="238">
        <f t="shared" si="111"/>
        <v>2.2121360156835266</v>
      </c>
      <c r="AA194" s="238">
        <f t="shared" si="111"/>
        <v>3.3106032755535182</v>
      </c>
      <c r="AB194" s="238">
        <f t="shared" si="111"/>
        <v>3.1487484475785124</v>
      </c>
      <c r="AC194" s="238">
        <f t="shared" si="111"/>
        <v>5.1406565860646225</v>
      </c>
      <c r="AD194" s="238">
        <f t="shared" si="111"/>
        <v>4.7696996763229293</v>
      </c>
      <c r="AE194" s="238">
        <f t="shared" si="111"/>
        <v>5.9958875683301187</v>
      </c>
      <c r="AF194" s="238">
        <f t="shared" si="111"/>
        <v>6.4748521794852678</v>
      </c>
      <c r="AG194" s="238">
        <f t="shared" si="111"/>
        <v>5.6105336045944938</v>
      </c>
      <c r="AH194" s="238">
        <f t="shared" si="111"/>
        <v>2.7284050089616301</v>
      </c>
      <c r="AI194" s="238">
        <f t="shared" si="111"/>
        <v>-0.56013920453304422</v>
      </c>
      <c r="AJ194" s="238">
        <f t="shared" si="111"/>
        <v>-2.5072490230381561</v>
      </c>
      <c r="AK194" s="238">
        <f t="shared" si="111"/>
        <v>-0.87280471723765629</v>
      </c>
      <c r="AL194" s="238">
        <f t="shared" si="111"/>
        <v>-0.34146421052049902</v>
      </c>
      <c r="AM194" s="238">
        <f t="shared" si="111"/>
        <v>4.2415665468257941</v>
      </c>
      <c r="AN194" s="238">
        <f t="shared" si="111"/>
        <v>6.1261273829389609</v>
      </c>
      <c r="AO194" s="238">
        <f t="shared" si="111"/>
        <v>6.1602073871791276</v>
      </c>
      <c r="AP194" s="238">
        <f t="shared" si="111"/>
        <v>4.3528576699298753</v>
      </c>
      <c r="AQ194" s="238">
        <f t="shared" si="111"/>
        <v>5.2057290118255395</v>
      </c>
      <c r="AR194" s="238">
        <f t="shared" si="111"/>
        <v>0.88329413862346939</v>
      </c>
      <c r="AS194" s="238">
        <f t="shared" si="111"/>
        <v>1.1617629010589781</v>
      </c>
      <c r="AT194" s="238">
        <f t="shared" si="111"/>
        <v>0.86436563867951577</v>
      </c>
      <c r="AU194" s="238">
        <f t="shared" si="111"/>
        <v>0.16583276913577549</v>
      </c>
      <c r="AV194" s="238">
        <f t="shared" si="111"/>
        <v>0.76250600705287752</v>
      </c>
      <c r="AW194" s="240">
        <f t="shared" si="111"/>
        <v>-0.99981501461054734</v>
      </c>
      <c r="AX194" s="240">
        <f t="shared" si="111"/>
        <v>-12.78710299710329</v>
      </c>
      <c r="AY194" s="240">
        <f t="shared" si="111"/>
        <v>-100</v>
      </c>
      <c r="AZ194" s="240">
        <f t="shared" si="111"/>
        <v>-100</v>
      </c>
      <c r="BA194" s="240">
        <f t="shared" si="111"/>
        <v>-89.798335784902108</v>
      </c>
    </row>
    <row r="195" spans="1:53" ht="39" customHeight="1">
      <c r="A195" s="226" t="s">
        <v>473</v>
      </c>
      <c r="B195" s="529"/>
      <c r="C195" s="227" t="s">
        <v>472</v>
      </c>
      <c r="D195" s="229">
        <f>'T 5'!D29</f>
        <v>63688.603900855131</v>
      </c>
      <c r="E195" s="229">
        <f>'T 5'!E29</f>
        <v>64419.436266316377</v>
      </c>
      <c r="F195" s="229">
        <f>'T 5'!F29</f>
        <v>67676.766793738119</v>
      </c>
      <c r="G195" s="229">
        <f>'T 5'!G29</f>
        <v>66256.932992189919</v>
      </c>
      <c r="H195" s="229">
        <f>'T 5'!H29</f>
        <v>262041.73995309955</v>
      </c>
      <c r="I195" s="229">
        <f>'T 5'!I29</f>
        <v>68268.355467063608</v>
      </c>
      <c r="J195" s="229">
        <f>'T 5'!J29</f>
        <v>68929.32392198866</v>
      </c>
      <c r="K195" s="229">
        <f>'T 5'!K29</f>
        <v>72668.251305155107</v>
      </c>
      <c r="L195" s="229">
        <f>'T 5'!L29</f>
        <v>74224.949503162745</v>
      </c>
      <c r="M195" s="229">
        <f>'T 5'!M29</f>
        <v>284090.88019737013</v>
      </c>
      <c r="N195" s="229">
        <f>'T 5'!N29</f>
        <v>75244.093147739113</v>
      </c>
      <c r="O195" s="229">
        <f>'T 5'!O29</f>
        <v>76862.407061957681</v>
      </c>
      <c r="P195" s="229">
        <f>'T 5'!P29</f>
        <v>80553.324240700676</v>
      </c>
      <c r="Q195" s="229">
        <f>'T 5'!Q29</f>
        <v>82494.237728455701</v>
      </c>
      <c r="R195" s="229">
        <f>'T 5'!R29</f>
        <v>315154.06217885314</v>
      </c>
      <c r="S195" s="229">
        <f>'T 5'!S29</f>
        <v>83575.449799316761</v>
      </c>
      <c r="T195" s="229">
        <f>'T 5'!T29</f>
        <v>84401.327058788491</v>
      </c>
      <c r="U195" s="229">
        <f>'T 5'!U29</f>
        <v>89014.194718321989</v>
      </c>
      <c r="V195" s="229">
        <f>'T 5'!V29</f>
        <v>91417.366564743556</v>
      </c>
      <c r="W195" s="229">
        <f>'T 5'!W29</f>
        <v>348408.3381411708</v>
      </c>
      <c r="X195" s="229">
        <f>'T 5'!X29</f>
        <v>90261.278270091614</v>
      </c>
      <c r="Y195" s="229">
        <f>'T 5'!Y29</f>
        <v>92659.13802553901</v>
      </c>
      <c r="Z195" s="229">
        <f>'T 5'!Z29</f>
        <v>97535.466406596053</v>
      </c>
      <c r="AA195" s="229">
        <f>'T 5'!AA29</f>
        <v>99526.195635310491</v>
      </c>
      <c r="AB195" s="229">
        <f>'T 5'!AB29</f>
        <v>379982.07833753718</v>
      </c>
      <c r="AC195" s="229">
        <f>'T 5'!AC29</f>
        <v>96941.689621310259</v>
      </c>
      <c r="AD195" s="229">
        <f>'T 5'!AD29</f>
        <v>98563.001382236165</v>
      </c>
      <c r="AE195" s="229">
        <f>'T 5'!AE29</f>
        <v>102630.8359237941</v>
      </c>
      <c r="AF195" s="229">
        <f>'T 5'!AF29</f>
        <v>104024.54468320892</v>
      </c>
      <c r="AG195" s="229">
        <f>'T 5'!AG29</f>
        <v>402160.07161054946</v>
      </c>
      <c r="AH195" s="229">
        <f>'T 5'!AH29</f>
        <v>97228.360827980738</v>
      </c>
      <c r="AI195" s="229">
        <f>'T 5'!AI29</f>
        <v>96891.689490614546</v>
      </c>
      <c r="AJ195" s="229">
        <f>'T 5'!AJ29</f>
        <v>101241.58261009802</v>
      </c>
      <c r="AK195" s="229">
        <f>'T 5'!AK29</f>
        <v>102823.51124994202</v>
      </c>
      <c r="AL195" s="229">
        <f>'T 5'!AL29</f>
        <v>398185.14417863532</v>
      </c>
      <c r="AM195" s="229">
        <f>'T 5'!AM29</f>
        <v>99386.579642378492</v>
      </c>
      <c r="AN195" s="229">
        <f>'T 5'!AN29</f>
        <v>99886.008003260678</v>
      </c>
      <c r="AO195" s="229">
        <f>'T 5'!AO29</f>
        <v>103223.61867110645</v>
      </c>
      <c r="AP195" s="229">
        <f>'T 5'!AP29</f>
        <v>104645.35099457474</v>
      </c>
      <c r="AQ195" s="229">
        <f>'T 5'!AQ29</f>
        <v>407141.55731132033</v>
      </c>
      <c r="AR195" s="229">
        <f>'T 5'!AR29</f>
        <v>101717.41633505879</v>
      </c>
      <c r="AS195" s="229">
        <f>'T 5'!AS29</f>
        <v>101863.04440864947</v>
      </c>
      <c r="AT195" s="229">
        <f>'T 5'!AT29</f>
        <v>106279.84698125668</v>
      </c>
      <c r="AU195" s="229">
        <f>'T 5'!AU29</f>
        <v>107241.01992973725</v>
      </c>
      <c r="AV195" s="229">
        <f>'T 5'!AV29</f>
        <v>417101.32765470218</v>
      </c>
      <c r="AW195" s="229">
        <f>'T 5'!AW29</f>
        <v>101644.50989369836</v>
      </c>
      <c r="AX195" s="229">
        <f>'T 5'!AX29</f>
        <v>92595.325119202083</v>
      </c>
      <c r="AY195" s="229">
        <f>'T 5'!AY31</f>
        <v>0</v>
      </c>
      <c r="AZ195" s="229">
        <f>'T 5'!AZ31</f>
        <v>0</v>
      </c>
      <c r="BA195" s="229">
        <f>'T 5'!BA31</f>
        <v>40871.827145270407</v>
      </c>
    </row>
    <row r="196" spans="1:53" ht="39" customHeight="1">
      <c r="A196" s="216" t="s">
        <v>81</v>
      </c>
      <c r="B196" s="533"/>
      <c r="C196" s="222" t="s">
        <v>76</v>
      </c>
      <c r="D196" s="235" t="e">
        <f>D195/B195*100-100</f>
        <v>#DIV/0!</v>
      </c>
      <c r="E196" s="235">
        <f>E195/D195*100-100</f>
        <v>1.1475088488341498</v>
      </c>
      <c r="F196" s="235">
        <f>F195/E195*100-100</f>
        <v>5.0564405965237</v>
      </c>
      <c r="G196" s="235">
        <f>G195/F195*100-100</f>
        <v>-2.0979634057807459</v>
      </c>
      <c r="H196" s="236"/>
      <c r="I196" s="235">
        <f>I195/G195*100-100</f>
        <v>3.0357917036558035</v>
      </c>
      <c r="J196" s="235">
        <f>J195/I195*100-100</f>
        <v>0.96819155874341334</v>
      </c>
      <c r="K196" s="235">
        <f>K195/J195*100-100</f>
        <v>5.4242913906975332</v>
      </c>
      <c r="L196" s="235">
        <f>L195/K195*100-100</f>
        <v>2.1421985117965789</v>
      </c>
      <c r="M196" s="236"/>
      <c r="N196" s="235">
        <f>N195/L195*100-100</f>
        <v>1.3730472723769935</v>
      </c>
      <c r="O196" s="235">
        <f>O195/N195*100-100</f>
        <v>2.1507521009537243</v>
      </c>
      <c r="P196" s="235">
        <f>P195/O195*100-100</f>
        <v>4.801979693099895</v>
      </c>
      <c r="Q196" s="235">
        <f>Q195/P195*100-100</f>
        <v>2.4094765871553534</v>
      </c>
      <c r="R196" s="236"/>
      <c r="S196" s="235">
        <f>S195/Q195*100-100</f>
        <v>1.3106516292932753</v>
      </c>
      <c r="T196" s="235">
        <f>T195/S195*100-100</f>
        <v>0.98818165077764775</v>
      </c>
      <c r="U196" s="235">
        <f>U195/T195*100-100</f>
        <v>5.4653970740536693</v>
      </c>
      <c r="V196" s="235">
        <f>V195/U195*100-100</f>
        <v>2.6997624974603411</v>
      </c>
      <c r="W196" s="236"/>
      <c r="X196" s="235">
        <f>X195/V195*100-100</f>
        <v>-1.2646265563044636</v>
      </c>
      <c r="Y196" s="235">
        <f>Y195/X195*100-100</f>
        <v>2.6565763319595419</v>
      </c>
      <c r="Z196" s="235">
        <f>Z195/Y195*100-100</f>
        <v>5.2626524323084141</v>
      </c>
      <c r="AA196" s="235">
        <f>AA195/Z195*100-100</f>
        <v>2.0410311264783303</v>
      </c>
      <c r="AB196" s="236"/>
      <c r="AC196" s="235">
        <f>AC195/AA195*100-100</f>
        <v>-2.5968098122332748</v>
      </c>
      <c r="AD196" s="235">
        <f>AD195/AC195*100-100</f>
        <v>1.6724608032512549</v>
      </c>
      <c r="AE196" s="235">
        <f>AE195/AD195*100-100</f>
        <v>4.1271415079807667</v>
      </c>
      <c r="AF196" s="235">
        <f>AF195/AE195*100-100</f>
        <v>1.357982468787128</v>
      </c>
      <c r="AG196" s="235"/>
      <c r="AH196" s="235">
        <f>AH195/AF195*100-100</f>
        <v>-6.5332502785039281</v>
      </c>
      <c r="AI196" s="235">
        <f>AI195/AH195*100-100</f>
        <v>-0.3462686550499825</v>
      </c>
      <c r="AJ196" s="235">
        <f>AJ195/AI195*100-100</f>
        <v>4.4894388180782414</v>
      </c>
      <c r="AK196" s="235">
        <f>AK195/AJ195*100-100</f>
        <v>1.5625285570024516</v>
      </c>
      <c r="AL196" s="235"/>
      <c r="AM196" s="235">
        <f>AM195/AK195*100-100</f>
        <v>-3.342554213315168</v>
      </c>
      <c r="AN196" s="235">
        <f>AN195/AM195*100-100</f>
        <v>0.50251086482629148</v>
      </c>
      <c r="AO196" s="235">
        <f>AO195/AN195*100-100</f>
        <v>3.3414196187886631</v>
      </c>
      <c r="AP196" s="235">
        <f>AP195/AO195*100-100</f>
        <v>1.3773323797126693</v>
      </c>
      <c r="AQ196" s="235"/>
      <c r="AR196" s="235">
        <f>AR195/AP195*100-100</f>
        <v>-2.7979596147254995</v>
      </c>
      <c r="AS196" s="235">
        <f>AS195/AR195*100-100</f>
        <v>0.14316926131014895</v>
      </c>
      <c r="AT196" s="235">
        <f>AT195/AS195*100-100</f>
        <v>4.3360205835671621</v>
      </c>
      <c r="AU196" s="235">
        <f>AU195/AT195*100-100</f>
        <v>0.90437931158299989</v>
      </c>
      <c r="AV196" s="235"/>
      <c r="AW196" s="237">
        <f>AW195/AU195*100-100</f>
        <v>-5.218628132878294</v>
      </c>
      <c r="AX196" s="237">
        <f>AX195/AW195*100-100</f>
        <v>-8.9027777141727285</v>
      </c>
      <c r="AY196" s="237">
        <f>AY195/AX195*100-100</f>
        <v>-100</v>
      </c>
      <c r="AZ196" s="237" t="e">
        <f>AZ195/AY195*100-100</f>
        <v>#DIV/0!</v>
      </c>
      <c r="BA196" s="237"/>
    </row>
    <row r="197" spans="1:53" ht="39" customHeight="1">
      <c r="A197" s="217" t="s">
        <v>79</v>
      </c>
      <c r="B197" s="530"/>
      <c r="C197" s="223" t="s">
        <v>77</v>
      </c>
      <c r="D197" s="242" t="e">
        <f>D195/#REF!*100-100</f>
        <v>#REF!</v>
      </c>
      <c r="E197" s="242" t="e">
        <f>E195/#REF!*100-100</f>
        <v>#REF!</v>
      </c>
      <c r="F197" s="242" t="e">
        <f>F195/#REF!*100-100</f>
        <v>#REF!</v>
      </c>
      <c r="G197" s="242" t="e">
        <f>G195/#REF!*100-100</f>
        <v>#REF!</v>
      </c>
      <c r="H197" s="243"/>
      <c r="I197" s="242">
        <f t="shared" ref="I197:BA197" si="112">I195/D195*100-100</f>
        <v>7.1908493603311427</v>
      </c>
      <c r="J197" s="242">
        <f t="shared" si="112"/>
        <v>7.0008182577505806</v>
      </c>
      <c r="K197" s="242">
        <f t="shared" si="112"/>
        <v>7.3754772101181914</v>
      </c>
      <c r="L197" s="242">
        <f t="shared" si="112"/>
        <v>12.025936232080142</v>
      </c>
      <c r="M197" s="242">
        <f t="shared" si="112"/>
        <v>8.4143618677760941</v>
      </c>
      <c r="N197" s="242">
        <f t="shared" si="112"/>
        <v>10.218112964565222</v>
      </c>
      <c r="O197" s="242">
        <f t="shared" si="112"/>
        <v>11.509010517711388</v>
      </c>
      <c r="P197" s="242">
        <f t="shared" si="112"/>
        <v>10.85078117874869</v>
      </c>
      <c r="Q197" s="242">
        <f t="shared" si="112"/>
        <v>11.140847222726109</v>
      </c>
      <c r="R197" s="242">
        <f t="shared" si="112"/>
        <v>10.934241169551839</v>
      </c>
      <c r="S197" s="242">
        <f t="shared" si="112"/>
        <v>11.072439447465101</v>
      </c>
      <c r="T197" s="242">
        <f t="shared" si="112"/>
        <v>9.8083319076304605</v>
      </c>
      <c r="U197" s="242">
        <f t="shared" si="112"/>
        <v>10.503440494075036</v>
      </c>
      <c r="V197" s="242">
        <f t="shared" si="112"/>
        <v>10.816669238959349</v>
      </c>
      <c r="W197" s="242">
        <f t="shared" si="112"/>
        <v>10.551752286615141</v>
      </c>
      <c r="X197" s="242">
        <f t="shared" si="112"/>
        <v>7.9997517055894036</v>
      </c>
      <c r="Y197" s="242">
        <f t="shared" si="112"/>
        <v>9.783982378616713</v>
      </c>
      <c r="Z197" s="242">
        <f t="shared" si="112"/>
        <v>9.5729357719169599</v>
      </c>
      <c r="AA197" s="242">
        <f t="shared" si="112"/>
        <v>8.8701188573662364</v>
      </c>
      <c r="AB197" s="242">
        <f t="shared" si="112"/>
        <v>9.06228030156187</v>
      </c>
      <c r="AC197" s="242">
        <f t="shared" si="112"/>
        <v>7.401192935943854</v>
      </c>
      <c r="AD197" s="242">
        <f t="shared" si="112"/>
        <v>6.3715932205951447</v>
      </c>
      <c r="AE197" s="242">
        <f t="shared" si="112"/>
        <v>5.2241197022188715</v>
      </c>
      <c r="AF197" s="242">
        <f t="shared" si="112"/>
        <v>4.5197638864661798</v>
      </c>
      <c r="AG197" s="242">
        <f t="shared" si="112"/>
        <v>5.8365892860114315</v>
      </c>
      <c r="AH197" s="242">
        <f t="shared" si="112"/>
        <v>0.29571509202111201</v>
      </c>
      <c r="AI197" s="242">
        <f t="shared" si="112"/>
        <v>-1.6956787721389759</v>
      </c>
      <c r="AJ197" s="242">
        <f t="shared" si="112"/>
        <v>-1.3536412338370098</v>
      </c>
      <c r="AK197" s="242">
        <f t="shared" si="112"/>
        <v>-1.1545673541994006</v>
      </c>
      <c r="AL197" s="242">
        <f t="shared" si="112"/>
        <v>-0.98839435153161048</v>
      </c>
      <c r="AM197" s="242">
        <f t="shared" si="112"/>
        <v>2.2197420547037012</v>
      </c>
      <c r="AN197" s="242">
        <f t="shared" si="112"/>
        <v>3.0903770265417592</v>
      </c>
      <c r="AO197" s="242">
        <f t="shared" si="112"/>
        <v>1.9577292352705058</v>
      </c>
      <c r="AP197" s="242">
        <f t="shared" si="112"/>
        <v>1.7718124215814868</v>
      </c>
      <c r="AQ197" s="242">
        <f t="shared" si="112"/>
        <v>2.2493087106903573</v>
      </c>
      <c r="AR197" s="242">
        <f t="shared" si="112"/>
        <v>2.3452227665619745</v>
      </c>
      <c r="AS197" s="242">
        <f t="shared" si="112"/>
        <v>1.9792926405911118</v>
      </c>
      <c r="AT197" s="242">
        <f t="shared" si="112"/>
        <v>2.9607839266786868</v>
      </c>
      <c r="AU197" s="242">
        <f t="shared" si="112"/>
        <v>2.4804436226670816</v>
      </c>
      <c r="AV197" s="242">
        <f t="shared" si="112"/>
        <v>2.4462671924610646</v>
      </c>
      <c r="AW197" s="244">
        <f t="shared" si="112"/>
        <v>-7.1675475043804227E-2</v>
      </c>
      <c r="AX197" s="244">
        <f t="shared" si="112"/>
        <v>-9.0982154943922211</v>
      </c>
      <c r="AY197" s="244">
        <f t="shared" si="112"/>
        <v>-100</v>
      </c>
      <c r="AZ197" s="244">
        <f t="shared" si="112"/>
        <v>-100</v>
      </c>
      <c r="BA197" s="244">
        <f t="shared" si="112"/>
        <v>-90.200983685406484</v>
      </c>
    </row>
    <row r="198" spans="1:53" s="267" customFormat="1" ht="39" customHeight="1">
      <c r="A198" s="376" t="s">
        <v>196</v>
      </c>
      <c r="B198" s="536"/>
      <c r="C198" s="380" t="s">
        <v>201</v>
      </c>
      <c r="D198" s="377">
        <f t="shared" ref="D198:AI198" si="113">D192/D199*100</f>
        <v>42.368838313699989</v>
      </c>
      <c r="E198" s="377">
        <f t="shared" si="113"/>
        <v>40.600512864665113</v>
      </c>
      <c r="F198" s="377">
        <f t="shared" si="113"/>
        <v>40.547292611286551</v>
      </c>
      <c r="G198" s="377">
        <f t="shared" si="113"/>
        <v>41.329477770973021</v>
      </c>
      <c r="H198" s="377">
        <f t="shared" si="113"/>
        <v>41.178017565352413</v>
      </c>
      <c r="I198" s="378">
        <f t="shared" si="113"/>
        <v>39.440332109456087</v>
      </c>
      <c r="J198" s="378">
        <f t="shared" si="113"/>
        <v>41.604179123985134</v>
      </c>
      <c r="K198" s="378">
        <f t="shared" si="113"/>
        <v>42.962093115248365</v>
      </c>
      <c r="L198" s="378">
        <f t="shared" si="113"/>
        <v>43.796448256748619</v>
      </c>
      <c r="M198" s="378">
        <f t="shared" si="113"/>
        <v>41.962649255969872</v>
      </c>
      <c r="N198" s="378">
        <f t="shared" si="113"/>
        <v>41.575511017349392</v>
      </c>
      <c r="O198" s="378">
        <f t="shared" si="113"/>
        <v>44.693397580097098</v>
      </c>
      <c r="P198" s="378">
        <f t="shared" si="113"/>
        <v>44.994396228191363</v>
      </c>
      <c r="Q198" s="378">
        <f t="shared" si="113"/>
        <v>45.912386414132541</v>
      </c>
      <c r="R198" s="378">
        <f t="shared" si="113"/>
        <v>44.284211155206428</v>
      </c>
      <c r="S198" s="378">
        <f t="shared" si="113"/>
        <v>43.837305998212841</v>
      </c>
      <c r="T198" s="378">
        <f t="shared" si="113"/>
        <v>46.043867034832573</v>
      </c>
      <c r="U198" s="378">
        <f t="shared" si="113"/>
        <v>48.188606033200607</v>
      </c>
      <c r="V198" s="378">
        <f t="shared" si="113"/>
        <v>52.382730861466243</v>
      </c>
      <c r="W198" s="378">
        <f t="shared" si="113"/>
        <v>47.487410818590853</v>
      </c>
      <c r="X198" s="378">
        <f t="shared" si="113"/>
        <v>58.582027467138978</v>
      </c>
      <c r="Y198" s="378">
        <f t="shared" si="113"/>
        <v>60.76241075138504</v>
      </c>
      <c r="Z198" s="378">
        <f t="shared" si="113"/>
        <v>63.715142834214554</v>
      </c>
      <c r="AA198" s="378">
        <f t="shared" si="113"/>
        <v>67.09905735285227</v>
      </c>
      <c r="AB198" s="378">
        <f t="shared" si="113"/>
        <v>62.454768252897274</v>
      </c>
      <c r="AC198" s="378">
        <f t="shared" si="113"/>
        <v>71.665887234853528</v>
      </c>
      <c r="AD198" s="378">
        <f t="shared" si="113"/>
        <v>70.553395316652356</v>
      </c>
      <c r="AE198" s="378">
        <f t="shared" si="113"/>
        <v>69.869969114796419</v>
      </c>
      <c r="AF198" s="378">
        <f t="shared" si="113"/>
        <v>69.293029048849803</v>
      </c>
      <c r="AG198" s="378">
        <f t="shared" si="113"/>
        <v>70.309248294696729</v>
      </c>
      <c r="AH198" s="378">
        <f t="shared" si="113"/>
        <v>66.008831597775412</v>
      </c>
      <c r="AI198" s="378">
        <f t="shared" si="113"/>
        <v>66.84311099867007</v>
      </c>
      <c r="AJ198" s="378">
        <f t="shared" ref="AJ198:BA198" si="114">AJ192/AJ199*100</f>
        <v>66.46391916077269</v>
      </c>
      <c r="AK198" s="378">
        <f t="shared" si="114"/>
        <v>64.772283214440023</v>
      </c>
      <c r="AL198" s="378">
        <f t="shared" si="114"/>
        <v>65.995068753532053</v>
      </c>
      <c r="AM198" s="378">
        <f t="shared" si="114"/>
        <v>62.722623858349479</v>
      </c>
      <c r="AN198" s="378">
        <f t="shared" si="114"/>
        <v>61.367590126029327</v>
      </c>
      <c r="AO198" s="378">
        <f t="shared" si="114"/>
        <v>59.342064418584826</v>
      </c>
      <c r="AP198" s="378">
        <f t="shared" si="114"/>
        <v>60.742945633275333</v>
      </c>
      <c r="AQ198" s="378">
        <f t="shared" si="114"/>
        <v>61.009684109877547</v>
      </c>
      <c r="AR198" s="378">
        <f t="shared" si="114"/>
        <v>62.283170085095193</v>
      </c>
      <c r="AS198" s="378">
        <f t="shared" si="114"/>
        <v>63.972527250817265</v>
      </c>
      <c r="AT198" s="378">
        <f t="shared" si="114"/>
        <v>64.492583324301705</v>
      </c>
      <c r="AU198" s="378">
        <f t="shared" si="114"/>
        <v>65.669776216608</v>
      </c>
      <c r="AV198" s="378">
        <f t="shared" si="114"/>
        <v>64.096067276774988</v>
      </c>
      <c r="AW198" s="379">
        <f t="shared" si="114"/>
        <v>65.93240427344837</v>
      </c>
      <c r="AX198" s="379">
        <f t="shared" si="114"/>
        <v>75.674140300788423</v>
      </c>
      <c r="AY198" s="379" t="e">
        <f t="shared" si="114"/>
        <v>#DIV/0!</v>
      </c>
      <c r="AZ198" s="379" t="e">
        <f t="shared" si="114"/>
        <v>#DIV/0!</v>
      </c>
      <c r="BA198" s="379">
        <f t="shared" si="114"/>
        <v>15.572492473440422</v>
      </c>
    </row>
    <row r="199" spans="1:53" ht="39" customHeight="1">
      <c r="A199" s="249" t="s">
        <v>197</v>
      </c>
      <c r="B199" s="530"/>
      <c r="C199" s="249" t="s">
        <v>198</v>
      </c>
      <c r="D199" s="246">
        <f>'T 4'!D26</f>
        <v>138401.27104889471</v>
      </c>
      <c r="E199" s="246">
        <f>'T 4'!E26</f>
        <v>153089.76220061528</v>
      </c>
      <c r="F199" s="246">
        <f>'T 4'!F26</f>
        <v>159487.56072784608</v>
      </c>
      <c r="G199" s="246">
        <f>'T 4'!G26</f>
        <v>159723.38377773904</v>
      </c>
      <c r="H199" s="246">
        <f>'T 4'!H26</f>
        <v>610701.97775509523</v>
      </c>
      <c r="I199" s="246">
        <f>'T 4'!I26</f>
        <v>170083.09291084963</v>
      </c>
      <c r="J199" s="246">
        <f>'T 4'!J26</f>
        <v>166591.68547393812</v>
      </c>
      <c r="K199" s="246">
        <f>'T 4'!K26</f>
        <v>168996.87331157684</v>
      </c>
      <c r="L199" s="246">
        <f>'T 4'!L26</f>
        <v>174402.29690178193</v>
      </c>
      <c r="M199" s="246">
        <f>'T 4'!M26</f>
        <v>680073.94859814667</v>
      </c>
      <c r="N199" s="246">
        <f>'T 4'!N26</f>
        <v>184386.90579026676</v>
      </c>
      <c r="O199" s="246">
        <f>'T 4'!O26</f>
        <v>174597.25778433293</v>
      </c>
      <c r="P199" s="246">
        <f>'T 4'!P26</f>
        <v>180040.86592597596</v>
      </c>
      <c r="Q199" s="246">
        <f>'T 4'!Q26</f>
        <v>184343.59094406437</v>
      </c>
      <c r="R199" s="246">
        <f>'T 4'!R26</f>
        <v>723368.62044464005</v>
      </c>
      <c r="S199" s="246">
        <f>'T 4'!S26</f>
        <v>196893.09675546945</v>
      </c>
      <c r="T199" s="246">
        <f>'T 4'!T26</f>
        <v>189356.65249320504</v>
      </c>
      <c r="U199" s="246">
        <f>'T 4'!U26</f>
        <v>188804.03614276333</v>
      </c>
      <c r="V199" s="246">
        <f>'T 4'!V26</f>
        <v>175603.7533837934</v>
      </c>
      <c r="W199" s="246">
        <f>'T 4'!W26</f>
        <v>750657.53877523099</v>
      </c>
      <c r="X199" s="246">
        <f>'T 4'!X26</f>
        <v>152296.29422428473</v>
      </c>
      <c r="Y199" s="246">
        <f>'T 4'!Y26</f>
        <v>148854.91308048408</v>
      </c>
      <c r="Z199" s="246">
        <f>'T 4'!Z26</f>
        <v>145953.81150872746</v>
      </c>
      <c r="AA199" s="246">
        <f>'T 4'!AA26</f>
        <v>141628.41948950518</v>
      </c>
      <c r="AB199" s="246">
        <f>'T 4'!AB26</f>
        <v>588733.43830300157</v>
      </c>
      <c r="AC199" s="246">
        <f>'T 4'!AC26</f>
        <v>130891.64836056286</v>
      </c>
      <c r="AD199" s="246">
        <f>'T 4'!AD26</f>
        <v>134312.35068980689</v>
      </c>
      <c r="AE199" s="246">
        <f>'T 4'!AE26</f>
        <v>141077.11388658331</v>
      </c>
      <c r="AF199" s="246">
        <f>'T 4'!AF26</f>
        <v>146024.02902293956</v>
      </c>
      <c r="AG199" s="246">
        <f>'T 4'!AG26</f>
        <v>552305.1419598927</v>
      </c>
      <c r="AH199" s="246">
        <f>'T 4'!AH26</f>
        <v>145986.57460502803</v>
      </c>
      <c r="AI199" s="246">
        <f>'T 4'!AI26</f>
        <v>140973.57775178686</v>
      </c>
      <c r="AJ199" s="246">
        <f>'T 4'!AJ26</f>
        <v>144588.41476045357</v>
      </c>
      <c r="AK199" s="246">
        <f>'T 4'!AK26</f>
        <v>154852.23774644724</v>
      </c>
      <c r="AL199" s="246">
        <f>'T 4'!AL26</f>
        <v>586400.80486371566</v>
      </c>
      <c r="AM199" s="246">
        <f>'T 4'!AM26</f>
        <v>160151.74519108131</v>
      </c>
      <c r="AN199" s="246">
        <f>'T 4'!AN26</f>
        <v>162958.72724563457</v>
      </c>
      <c r="AO199" s="246">
        <f>'T 4'!AO26</f>
        <v>171916.89171677417</v>
      </c>
      <c r="AP199" s="246">
        <f>'T 4'!AP26</f>
        <v>172311.86772659028</v>
      </c>
      <c r="AQ199" s="246">
        <f>'T 4'!AQ26</f>
        <v>667339.2318800803</v>
      </c>
      <c r="AR199" s="246">
        <f>'T 4'!AR26</f>
        <v>162706.3261603885</v>
      </c>
      <c r="AS199" s="246">
        <f>'T 4'!AS26</f>
        <v>158139.21337057746</v>
      </c>
      <c r="AT199" s="246">
        <f>'T 4'!AT26</f>
        <v>159554.54842693618</v>
      </c>
      <c r="AU199" s="246">
        <f>'T 4'!AU26</f>
        <v>159648.59766821144</v>
      </c>
      <c r="AV199" s="246">
        <f>'T 4'!AV26</f>
        <v>640048.68562611355</v>
      </c>
      <c r="AW199" s="246">
        <f>'T 4'!AW26</f>
        <v>152164.11391383252</v>
      </c>
      <c r="AX199" s="246">
        <f>'T 4'!AX26</f>
        <v>116591.34147933044</v>
      </c>
      <c r="AY199" s="246">
        <f>'T 4'!AY26</f>
        <v>0</v>
      </c>
      <c r="AZ199" s="246">
        <f>'T 4'!AZ26</f>
        <v>0</v>
      </c>
      <c r="BA199" s="246">
        <f>'T 4'!BA26</f>
        <v>268755.45539316308</v>
      </c>
    </row>
    <row r="200" spans="1:53" s="537" customFormat="1">
      <c r="B200" s="538"/>
    </row>
    <row r="201" spans="1:53" ht="45" customHeight="1" thickBot="1">
      <c r="A201" s="370" t="s">
        <v>121</v>
      </c>
      <c r="B201" s="527" t="s">
        <v>538</v>
      </c>
      <c r="C201" s="371" t="s">
        <v>120</v>
      </c>
      <c r="D201" s="372" t="s">
        <v>132</v>
      </c>
      <c r="E201" s="372" t="s">
        <v>133</v>
      </c>
      <c r="F201" s="372" t="s">
        <v>134</v>
      </c>
      <c r="G201" s="372" t="s">
        <v>135</v>
      </c>
      <c r="H201" s="372">
        <v>2011</v>
      </c>
      <c r="I201" s="372" t="s">
        <v>136</v>
      </c>
      <c r="J201" s="372" t="s">
        <v>137</v>
      </c>
      <c r="K201" s="372" t="s">
        <v>138</v>
      </c>
      <c r="L201" s="372" t="s">
        <v>139</v>
      </c>
      <c r="M201" s="372">
        <v>2012</v>
      </c>
      <c r="N201" s="372" t="s">
        <v>140</v>
      </c>
      <c r="O201" s="372" t="s">
        <v>141</v>
      </c>
      <c r="P201" s="372" t="s">
        <v>142</v>
      </c>
      <c r="Q201" s="372" t="s">
        <v>143</v>
      </c>
      <c r="R201" s="372">
        <v>2013</v>
      </c>
      <c r="S201" s="372" t="s">
        <v>144</v>
      </c>
      <c r="T201" s="372" t="s">
        <v>145</v>
      </c>
      <c r="U201" s="372" t="s">
        <v>146</v>
      </c>
      <c r="V201" s="372" t="s">
        <v>147</v>
      </c>
      <c r="W201" s="372">
        <v>2014</v>
      </c>
      <c r="X201" s="372" t="s">
        <v>148</v>
      </c>
      <c r="Y201" s="372" t="s">
        <v>149</v>
      </c>
      <c r="Z201" s="372" t="s">
        <v>150</v>
      </c>
      <c r="AA201" s="372" t="s">
        <v>151</v>
      </c>
      <c r="AB201" s="372">
        <v>2015</v>
      </c>
      <c r="AC201" s="372" t="s">
        <v>152</v>
      </c>
      <c r="AD201" s="372" t="s">
        <v>153</v>
      </c>
      <c r="AE201" s="372" t="s">
        <v>68</v>
      </c>
      <c r="AF201" s="372" t="s">
        <v>69</v>
      </c>
      <c r="AG201" s="372">
        <v>2016</v>
      </c>
      <c r="AH201" s="372" t="s">
        <v>70</v>
      </c>
      <c r="AI201" s="372" t="s">
        <v>71</v>
      </c>
      <c r="AJ201" s="372" t="s">
        <v>72</v>
      </c>
      <c r="AK201" s="372" t="s">
        <v>73</v>
      </c>
      <c r="AL201" s="372">
        <v>2017</v>
      </c>
      <c r="AM201" s="372" t="s">
        <v>83</v>
      </c>
      <c r="AN201" s="372" t="s">
        <v>84</v>
      </c>
      <c r="AO201" s="372" t="s">
        <v>82</v>
      </c>
      <c r="AP201" s="372" t="s">
        <v>154</v>
      </c>
      <c r="AQ201" s="372">
        <v>2018</v>
      </c>
      <c r="AR201" s="372" t="s">
        <v>85</v>
      </c>
      <c r="AS201" s="372" t="s">
        <v>155</v>
      </c>
      <c r="AT201" s="372" t="s">
        <v>156</v>
      </c>
      <c r="AU201" s="372" t="s">
        <v>157</v>
      </c>
      <c r="AV201" s="372">
        <v>2019</v>
      </c>
      <c r="AW201" s="373" t="s">
        <v>443</v>
      </c>
      <c r="AX201" s="373" t="s">
        <v>444</v>
      </c>
      <c r="AY201" s="373" t="s">
        <v>445</v>
      </c>
      <c r="AZ201" s="373" t="s">
        <v>446</v>
      </c>
      <c r="BA201" s="231">
        <v>2020</v>
      </c>
    </row>
    <row r="202" spans="1:53" ht="39" customHeight="1">
      <c r="A202" s="218" t="s">
        <v>75</v>
      </c>
      <c r="B202" s="528"/>
      <c r="C202" s="221" t="s">
        <v>74</v>
      </c>
      <c r="D202" s="219">
        <f>'T 4'!D31</f>
        <v>9055.9537083897849</v>
      </c>
      <c r="E202" s="219">
        <f>'T 4'!E31</f>
        <v>9423.5164511167604</v>
      </c>
      <c r="F202" s="219">
        <f>'T 4'!F31</f>
        <v>10247.853424125329</v>
      </c>
      <c r="G202" s="219">
        <f>'T 4'!G31</f>
        <v>11701.558501858512</v>
      </c>
      <c r="H202" s="219">
        <f>'T 4'!H31</f>
        <v>40428.88208549039</v>
      </c>
      <c r="I202" s="219">
        <f>'T 4'!I31</f>
        <v>11543.100299420676</v>
      </c>
      <c r="J202" s="219">
        <f>'T 4'!J31</f>
        <v>11735.177049725131</v>
      </c>
      <c r="K202" s="219">
        <f>'T 4'!K31</f>
        <v>12016.042230881809</v>
      </c>
      <c r="L202" s="219">
        <f>'T 4'!L31</f>
        <v>13610.438237089544</v>
      </c>
      <c r="M202" s="219">
        <f>'T 4'!M31</f>
        <v>48904.757817117163</v>
      </c>
      <c r="N202" s="219">
        <f>'T 4'!N31</f>
        <v>13643.034882052894</v>
      </c>
      <c r="O202" s="219">
        <f>'T 4'!O31</f>
        <v>13927.115866637698</v>
      </c>
      <c r="P202" s="219">
        <f>'T 4'!P31</f>
        <v>14362.419809484378</v>
      </c>
      <c r="Q202" s="219">
        <f>'T 4'!Q31</f>
        <v>14714.331477508054</v>
      </c>
      <c r="R202" s="219">
        <f>'T 4'!R31</f>
        <v>56646.902035683022</v>
      </c>
      <c r="S202" s="219">
        <f>'T 4'!S31</f>
        <v>15195.325727940855</v>
      </c>
      <c r="T202" s="219">
        <f>'T 4'!T31</f>
        <v>15477.558344469757</v>
      </c>
      <c r="U202" s="219">
        <f>'T 4'!U31</f>
        <v>15657.591291208928</v>
      </c>
      <c r="V202" s="219">
        <f>'T 4'!V31</f>
        <v>15753.333501548996</v>
      </c>
      <c r="W202" s="219">
        <f>'T 4'!W31</f>
        <v>62083.808865168525</v>
      </c>
      <c r="X202" s="219">
        <f>'T 4'!X31</f>
        <v>16211.706549202547</v>
      </c>
      <c r="Y202" s="219">
        <f>'T 4'!Y31</f>
        <v>16577.305014340407</v>
      </c>
      <c r="Z202" s="219">
        <f>'T 4'!Z31</f>
        <v>16906.669499630189</v>
      </c>
      <c r="AA202" s="219">
        <f>'T 4'!AA31</f>
        <v>17090.236225249744</v>
      </c>
      <c r="AB202" s="219">
        <f>'T 4'!AB31</f>
        <v>66785.91728842289</v>
      </c>
      <c r="AC202" s="219">
        <f>'T 4'!AC31</f>
        <v>16931.177639148824</v>
      </c>
      <c r="AD202" s="219">
        <f>'T 4'!AD31</f>
        <v>17440.779448054342</v>
      </c>
      <c r="AE202" s="219">
        <f>'T 4'!AE31</f>
        <v>17593.87800596745</v>
      </c>
      <c r="AF202" s="219">
        <f>'T 4'!AF31</f>
        <v>17618.204092643435</v>
      </c>
      <c r="AG202" s="219">
        <f>'T 4'!AG31</f>
        <v>69584.03918581405</v>
      </c>
      <c r="AH202" s="219">
        <f>'T 4'!AH31</f>
        <v>16259.291492098784</v>
      </c>
      <c r="AI202" s="219">
        <f>'T 4'!AI31</f>
        <v>16864.269137576655</v>
      </c>
      <c r="AJ202" s="219">
        <f>'T 4'!AJ31</f>
        <v>16798.079461986512</v>
      </c>
      <c r="AK202" s="219">
        <f>'T 4'!AK31</f>
        <v>16679.701028229269</v>
      </c>
      <c r="AL202" s="219">
        <f>'T 4'!AL31</f>
        <v>66601.341119891222</v>
      </c>
      <c r="AM202" s="219">
        <f>'T 4'!AM31</f>
        <v>17180.115733871964</v>
      </c>
      <c r="AN202" s="219">
        <f>'T 4'!AN31</f>
        <v>17638.614599651319</v>
      </c>
      <c r="AO202" s="219">
        <f>'T 4'!AO31</f>
        <v>18108.031673177698</v>
      </c>
      <c r="AP202" s="219">
        <f>'T 4'!AP31</f>
        <v>18016.873280744396</v>
      </c>
      <c r="AQ202" s="219">
        <f>'T 4'!AQ31</f>
        <v>70943.635287445388</v>
      </c>
      <c r="AR202" s="219">
        <f>'T 4'!AR31</f>
        <v>18982.2701742385</v>
      </c>
      <c r="AS202" s="219">
        <f>'T 4'!AS31</f>
        <v>19867.089663217841</v>
      </c>
      <c r="AT202" s="219">
        <f>'T 4'!AT31</f>
        <v>19786.459027833924</v>
      </c>
      <c r="AU202" s="219">
        <f>'T 4'!AU31</f>
        <v>19423.762956515475</v>
      </c>
      <c r="AV202" s="219">
        <f>'T 4'!AV31</f>
        <v>78059.581821805739</v>
      </c>
      <c r="AW202" s="219">
        <f>'T 4'!AW31</f>
        <v>20748.849349134867</v>
      </c>
      <c r="AX202" s="219">
        <f>'T 4'!AX31</f>
        <v>21103.073713925984</v>
      </c>
      <c r="AY202" s="219">
        <f>'T 4'!AY31</f>
        <v>0</v>
      </c>
      <c r="AZ202" s="219">
        <f>'T 4'!AZ31</f>
        <v>0</v>
      </c>
      <c r="BA202" s="219">
        <f>'T 4'!BA31</f>
        <v>41851.923063060851</v>
      </c>
    </row>
    <row r="203" spans="1:53" ht="39" customHeight="1">
      <c r="A203" s="216" t="s">
        <v>81</v>
      </c>
      <c r="B203" s="533"/>
      <c r="C203" s="222" t="s">
        <v>76</v>
      </c>
      <c r="D203" s="235" t="e">
        <f>D202/B202*100-100</f>
        <v>#DIV/0!</v>
      </c>
      <c r="E203" s="235">
        <f>E202/D202*100-100</f>
        <v>4.0587966167102962</v>
      </c>
      <c r="F203" s="235">
        <f>F202/E202*100-100</f>
        <v>8.7476578120779749</v>
      </c>
      <c r="G203" s="235">
        <f>G202/F202*100-100</f>
        <v>14.185459311028922</v>
      </c>
      <c r="H203" s="236"/>
      <c r="I203" s="235">
        <f>I202/G202*100-100</f>
        <v>-1.3541632288781784</v>
      </c>
      <c r="J203" s="235">
        <f>J202/I202*100-100</f>
        <v>1.6639961996526722</v>
      </c>
      <c r="K203" s="235">
        <f>K202/J202*100-100</f>
        <v>2.3933612587741635</v>
      </c>
      <c r="L203" s="235">
        <f>L202/K202*100-100</f>
        <v>13.2688948288652</v>
      </c>
      <c r="M203" s="236"/>
      <c r="N203" s="235">
        <f>N202/L202*100-100</f>
        <v>0.23949739454032226</v>
      </c>
      <c r="O203" s="235">
        <f>O202/N202*100-100</f>
        <v>2.0822418695015159</v>
      </c>
      <c r="P203" s="235">
        <f>P202/O202*100-100</f>
        <v>3.1255857064379455</v>
      </c>
      <c r="Q203" s="235">
        <f>Q202/P202*100-100</f>
        <v>2.4502254682131479</v>
      </c>
      <c r="R203" s="236"/>
      <c r="S203" s="235">
        <f>S202/Q202*100-100</f>
        <v>3.2688827974824051</v>
      </c>
      <c r="T203" s="235">
        <f>T202/S202*100-100</f>
        <v>1.8573647026857572</v>
      </c>
      <c r="U203" s="235">
        <f>U202/T202*100-100</f>
        <v>1.1631870010265288</v>
      </c>
      <c r="V203" s="235">
        <f>V202/U202*100-100</f>
        <v>0.61147470616265309</v>
      </c>
      <c r="W203" s="236"/>
      <c r="X203" s="235">
        <f>X202/V202*100-100</f>
        <v>2.9096892261468241</v>
      </c>
      <c r="Y203" s="235">
        <f>Y202/X202*100-100</f>
        <v>2.2551510171262379</v>
      </c>
      <c r="Z203" s="235">
        <f>Z202/Y202*100-100</f>
        <v>1.9868397487098122</v>
      </c>
      <c r="AA203" s="235">
        <f>AA202/Z202*100-100</f>
        <v>1.0857651509871289</v>
      </c>
      <c r="AB203" s="236"/>
      <c r="AC203" s="235">
        <f>AC202/AA202*100-100</f>
        <v>-0.93069858136847472</v>
      </c>
      <c r="AD203" s="235">
        <f>AD202/AC202*100-100</f>
        <v>3.0098426687533077</v>
      </c>
      <c r="AE203" s="235">
        <f>AE202/AD202*100-100</f>
        <v>0.8778194711371583</v>
      </c>
      <c r="AF203" s="235">
        <f>AF202/AE202*100-100</f>
        <v>0.13826449556904663</v>
      </c>
      <c r="AG203" s="235"/>
      <c r="AH203" s="235">
        <f>AH202/AF202*100-100</f>
        <v>-7.7131164640785954</v>
      </c>
      <c r="AI203" s="235">
        <f>AI202/AH202*100-100</f>
        <v>3.7208118556202692</v>
      </c>
      <c r="AJ203" s="235">
        <f>AJ202/AI202*100-100</f>
        <v>-0.39248469678807396</v>
      </c>
      <c r="AK203" s="235">
        <f>AK202/AJ202*100-100</f>
        <v>-0.70471409559128517</v>
      </c>
      <c r="AL203" s="235"/>
      <c r="AM203" s="235">
        <f>AM202/AK202*100-100</f>
        <v>3.0001419377708061</v>
      </c>
      <c r="AN203" s="235">
        <f>AN202/AM202*100-100</f>
        <v>2.668776350996211</v>
      </c>
      <c r="AO203" s="235">
        <f>AO202/AN202*100-100</f>
        <v>2.6613035330771453</v>
      </c>
      <c r="AP203" s="235">
        <f>AP202/AO202*100-100</f>
        <v>-0.50341414284319796</v>
      </c>
      <c r="AQ203" s="235"/>
      <c r="AR203" s="235">
        <f>AR202/AP202*100-100</f>
        <v>5.358293186897626</v>
      </c>
      <c r="AS203" s="235">
        <f>AS202/AR202*100-100</f>
        <v>4.6612943597239536</v>
      </c>
      <c r="AT203" s="235">
        <f>AT202/AS202*100-100</f>
        <v>-0.40585026166765203</v>
      </c>
      <c r="AU203" s="235">
        <f>AU202/AT202*100-100</f>
        <v>-1.8330519412707389</v>
      </c>
      <c r="AV203" s="235"/>
      <c r="AW203" s="237">
        <f>AW202/AU202*100-100</f>
        <v>6.8219860157164192</v>
      </c>
      <c r="AX203" s="237">
        <f>AX202/AW202*100-100</f>
        <v>1.7072000419429827</v>
      </c>
      <c r="AY203" s="237">
        <f>AY202/AX202*100-100</f>
        <v>-100</v>
      </c>
      <c r="AZ203" s="237" t="e">
        <f>AZ202/AY202*100-100</f>
        <v>#DIV/0!</v>
      </c>
      <c r="BA203" s="237"/>
    </row>
    <row r="204" spans="1:53" ht="39" customHeight="1">
      <c r="A204" s="224" t="s">
        <v>79</v>
      </c>
      <c r="B204" s="534"/>
      <c r="C204" s="225" t="s">
        <v>77</v>
      </c>
      <c r="D204" s="238" t="e">
        <f>D202/#REF!*100-100</f>
        <v>#REF!</v>
      </c>
      <c r="E204" s="238" t="e">
        <f>E202/#REF!*100-100</f>
        <v>#REF!</v>
      </c>
      <c r="F204" s="238" t="e">
        <f>F202/#REF!*100-100</f>
        <v>#REF!</v>
      </c>
      <c r="G204" s="238" t="e">
        <f>G202/#REF!*100-100</f>
        <v>#REF!</v>
      </c>
      <c r="H204" s="239"/>
      <c r="I204" s="238">
        <f t="shared" ref="I204:BA204" si="115">I202/D202*100-100</f>
        <v>27.464214936596917</v>
      </c>
      <c r="J204" s="238">
        <f t="shared" si="115"/>
        <v>24.530764185533101</v>
      </c>
      <c r="K204" s="238">
        <f t="shared" si="115"/>
        <v>17.254235922167254</v>
      </c>
      <c r="L204" s="238">
        <f t="shared" si="115"/>
        <v>16.313038429264367</v>
      </c>
      <c r="M204" s="238">
        <f t="shared" si="115"/>
        <v>20.964902550864011</v>
      </c>
      <c r="N204" s="238">
        <f t="shared" si="115"/>
        <v>18.192119345420664</v>
      </c>
      <c r="O204" s="238">
        <f t="shared" si="115"/>
        <v>18.67836171218147</v>
      </c>
      <c r="P204" s="238">
        <f t="shared" si="115"/>
        <v>19.527041712388993</v>
      </c>
      <c r="Q204" s="238">
        <f t="shared" si="115"/>
        <v>8.1106370066050602</v>
      </c>
      <c r="R204" s="238">
        <f t="shared" si="115"/>
        <v>15.831065450764854</v>
      </c>
      <c r="S204" s="238">
        <f t="shared" si="115"/>
        <v>11.377899853719242</v>
      </c>
      <c r="T204" s="238">
        <f t="shared" si="115"/>
        <v>11.132545264063836</v>
      </c>
      <c r="U204" s="238">
        <f t="shared" si="115"/>
        <v>9.0177804221351892</v>
      </c>
      <c r="V204" s="238">
        <f t="shared" si="115"/>
        <v>7.0611568431031628</v>
      </c>
      <c r="W204" s="238">
        <f t="shared" si="115"/>
        <v>9.5978890885519093</v>
      </c>
      <c r="X204" s="238">
        <f t="shared" si="115"/>
        <v>6.6887728467234666</v>
      </c>
      <c r="Y204" s="238">
        <f t="shared" si="115"/>
        <v>7.1054273897381108</v>
      </c>
      <c r="Z204" s="238">
        <f t="shared" si="115"/>
        <v>7.9774608060089349</v>
      </c>
      <c r="AA204" s="238">
        <f t="shared" si="115"/>
        <v>8.486475091568991</v>
      </c>
      <c r="AB204" s="238">
        <f t="shared" si="115"/>
        <v>7.5738079045154052</v>
      </c>
      <c r="AC204" s="238">
        <f t="shared" si="115"/>
        <v>4.4379725710102207</v>
      </c>
      <c r="AD204" s="238">
        <f t="shared" si="115"/>
        <v>5.2087744839524532</v>
      </c>
      <c r="AE204" s="238">
        <f t="shared" si="115"/>
        <v>4.0647184021210876</v>
      </c>
      <c r="AF204" s="238">
        <f t="shared" si="115"/>
        <v>3.0892953171334909</v>
      </c>
      <c r="AG204" s="238">
        <f t="shared" si="115"/>
        <v>4.1896885017048504</v>
      </c>
      <c r="AH204" s="238">
        <f t="shared" si="115"/>
        <v>-3.9683367652849029</v>
      </c>
      <c r="AI204" s="238">
        <f t="shared" si="115"/>
        <v>-3.3055306512806197</v>
      </c>
      <c r="AJ204" s="238">
        <f t="shared" si="115"/>
        <v>-4.5231559734074551</v>
      </c>
      <c r="AK204" s="238">
        <f t="shared" si="115"/>
        <v>-5.326894043678621</v>
      </c>
      <c r="AL204" s="238">
        <f t="shared" si="115"/>
        <v>-4.2864687086617153</v>
      </c>
      <c r="AM204" s="238">
        <f t="shared" si="115"/>
        <v>5.6633724920957036</v>
      </c>
      <c r="AN204" s="238">
        <f t="shared" si="115"/>
        <v>4.5916336827742015</v>
      </c>
      <c r="AO204" s="238">
        <f t="shared" si="115"/>
        <v>7.79822606599501</v>
      </c>
      <c r="AP204" s="238">
        <f t="shared" si="115"/>
        <v>8.0167639111279811</v>
      </c>
      <c r="AQ204" s="238">
        <f t="shared" si="115"/>
        <v>6.5198299231504393</v>
      </c>
      <c r="AR204" s="238">
        <f t="shared" si="115"/>
        <v>10.489768918223547</v>
      </c>
      <c r="AS204" s="238">
        <f t="shared" si="115"/>
        <v>12.634070839160884</v>
      </c>
      <c r="AT204" s="238">
        <f t="shared" si="115"/>
        <v>9.2689663070469237</v>
      </c>
      <c r="AU204" s="238">
        <f t="shared" si="115"/>
        <v>7.8087338121798098</v>
      </c>
      <c r="AV204" s="238">
        <f t="shared" si="115"/>
        <v>10.030422751143718</v>
      </c>
      <c r="AW204" s="240">
        <f t="shared" si="115"/>
        <v>9.3064694511294732</v>
      </c>
      <c r="AX204" s="240">
        <f t="shared" si="115"/>
        <v>6.2212637666626165</v>
      </c>
      <c r="AY204" s="240">
        <f t="shared" si="115"/>
        <v>-100</v>
      </c>
      <c r="AZ204" s="240">
        <f t="shared" si="115"/>
        <v>-100</v>
      </c>
      <c r="BA204" s="240">
        <f t="shared" si="115"/>
        <v>-46.384643516794213</v>
      </c>
    </row>
    <row r="205" spans="1:53" ht="39" customHeight="1">
      <c r="A205" s="226" t="s">
        <v>473</v>
      </c>
      <c r="B205" s="529"/>
      <c r="C205" s="227" t="s">
        <v>472</v>
      </c>
      <c r="D205" s="229">
        <f>'T 5'!D31</f>
        <v>11704.074492474239</v>
      </c>
      <c r="E205" s="229">
        <f>'T 5'!E31</f>
        <v>12173.146596610073</v>
      </c>
      <c r="F205" s="229">
        <f>'T 5'!F31</f>
        <v>13080.287757910928</v>
      </c>
      <c r="G205" s="229">
        <f>'T 5'!G31</f>
        <v>12850.579714610481</v>
      </c>
      <c r="H205" s="229">
        <f>'T 5'!H31</f>
        <v>49808.08856160572</v>
      </c>
      <c r="I205" s="229">
        <f>'T 5'!I31</f>
        <v>13007.691886815986</v>
      </c>
      <c r="J205" s="229">
        <f>'T 5'!J31</f>
        <v>13346.39126790899</v>
      </c>
      <c r="K205" s="229">
        <f>'T 5'!K31</f>
        <v>13516.13683750643</v>
      </c>
      <c r="L205" s="229">
        <f>'T 5'!L31</f>
        <v>15129.767186631754</v>
      </c>
      <c r="M205" s="229">
        <f>'T 5'!M31</f>
        <v>54999.987178863172</v>
      </c>
      <c r="N205" s="229">
        <f>'T 5'!N31</f>
        <v>15473.756990168695</v>
      </c>
      <c r="O205" s="229">
        <f>'T 5'!O31</f>
        <v>15446.96227894026</v>
      </c>
      <c r="P205" s="229">
        <f>'T 5'!P31</f>
        <v>15574.973202404279</v>
      </c>
      <c r="Q205" s="229">
        <f>'T 5'!Q31</f>
        <v>15861.64181244744</v>
      </c>
      <c r="R205" s="229">
        <f>'T 5'!R31</f>
        <v>62357.334283960678</v>
      </c>
      <c r="S205" s="229">
        <f>'T 5'!S31</f>
        <v>16453.802167375401</v>
      </c>
      <c r="T205" s="229">
        <f>'T 5'!T31</f>
        <v>16815.107474370419</v>
      </c>
      <c r="U205" s="229">
        <f>'T 5'!U31</f>
        <v>17072.528407181035</v>
      </c>
      <c r="V205" s="229">
        <f>'T 5'!V31</f>
        <v>17126.619336602933</v>
      </c>
      <c r="W205" s="229">
        <f>'T 5'!W31</f>
        <v>67468.057385529784</v>
      </c>
      <c r="X205" s="229">
        <f>'T 5'!X31</f>
        <v>17577.856558640116</v>
      </c>
      <c r="Y205" s="229">
        <f>'T 5'!Y31</f>
        <v>18023.773963991607</v>
      </c>
      <c r="Z205" s="229">
        <f>'T 5'!Z31</f>
        <v>18264.647464307651</v>
      </c>
      <c r="AA205" s="229">
        <f>'T 5'!AA31</f>
        <v>18181.303762529205</v>
      </c>
      <c r="AB205" s="229">
        <f>'T 5'!AB31</f>
        <v>72047.581749468576</v>
      </c>
      <c r="AC205" s="229">
        <f>'T 5'!AC31</f>
        <v>18041.308457549854</v>
      </c>
      <c r="AD205" s="229">
        <f>'T 5'!AD31</f>
        <v>18708.464304593126</v>
      </c>
      <c r="AE205" s="229">
        <f>'T 5'!AE31</f>
        <v>18648.68559823095</v>
      </c>
      <c r="AF205" s="229">
        <f>'T 5'!AF31</f>
        <v>18534.510838071932</v>
      </c>
      <c r="AG205" s="229">
        <f>'T 5'!AG31</f>
        <v>73932.969198445862</v>
      </c>
      <c r="AH205" s="229">
        <f>'T 5'!AH31</f>
        <v>16966.015058288664</v>
      </c>
      <c r="AI205" s="229">
        <f>'T 5'!AI31</f>
        <v>17473.837516081821</v>
      </c>
      <c r="AJ205" s="229">
        <f>'T 5'!AJ31</f>
        <v>17410.432507845508</v>
      </c>
      <c r="AK205" s="229">
        <f>'T 5'!AK31</f>
        <v>17150.271826087104</v>
      </c>
      <c r="AL205" s="229">
        <f>'T 5'!AL31</f>
        <v>69000.556908303086</v>
      </c>
      <c r="AM205" s="229">
        <f>'T 5'!AM31</f>
        <v>17180.115733871964</v>
      </c>
      <c r="AN205" s="229">
        <f>'T 5'!AN31</f>
        <v>17638.614599651319</v>
      </c>
      <c r="AO205" s="229">
        <f>'T 5'!AO31</f>
        <v>18108.031673177698</v>
      </c>
      <c r="AP205" s="229">
        <f>'T 5'!AP31</f>
        <v>18016.873280744396</v>
      </c>
      <c r="AQ205" s="229">
        <f>'T 5'!AQ31</f>
        <v>70943.635287445388</v>
      </c>
      <c r="AR205" s="229">
        <f>'T 5'!AR31</f>
        <v>18583.924715542798</v>
      </c>
      <c r="AS205" s="229">
        <f>'T 5'!AS31</f>
        <v>19549.665848966757</v>
      </c>
      <c r="AT205" s="229">
        <f>'T 5'!AT31</f>
        <v>19324.68957463609</v>
      </c>
      <c r="AU205" s="229">
        <f>'T 5'!AU31</f>
        <v>19034.501725991071</v>
      </c>
      <c r="AV205" s="229">
        <f>'T 5'!AV31</f>
        <v>76492.781865136712</v>
      </c>
      <c r="AW205" s="229">
        <f>'T 5'!AW31</f>
        <v>20209.993569084254</v>
      </c>
      <c r="AX205" s="229">
        <f>'T 5'!AX31</f>
        <v>20661.833576186153</v>
      </c>
      <c r="AY205" s="229">
        <f>'T 5'!AY31</f>
        <v>0</v>
      </c>
      <c r="AZ205" s="229">
        <f>'T 5'!AZ31</f>
        <v>0</v>
      </c>
      <c r="BA205" s="229">
        <f>'T 5'!BA31</f>
        <v>40871.827145270407</v>
      </c>
    </row>
    <row r="206" spans="1:53" ht="39" customHeight="1">
      <c r="A206" s="216" t="s">
        <v>81</v>
      </c>
      <c r="B206" s="533"/>
      <c r="C206" s="222" t="s">
        <v>76</v>
      </c>
      <c r="D206" s="235" t="e">
        <f>D205/B205*100-100</f>
        <v>#DIV/0!</v>
      </c>
      <c r="E206" s="235">
        <f>E205/D205*100-100</f>
        <v>4.0077675892908076</v>
      </c>
      <c r="F206" s="235">
        <f>F205/E205*100-100</f>
        <v>7.45198584524951</v>
      </c>
      <c r="G206" s="235">
        <f>G205/F205*100-100</f>
        <v>-1.7561390662947645</v>
      </c>
      <c r="H206" s="236"/>
      <c r="I206" s="235">
        <f>I205/G205*100-100</f>
        <v>1.2226076620253536</v>
      </c>
      <c r="J206" s="235">
        <f>J205/I205*100-100</f>
        <v>2.6038392056033643</v>
      </c>
      <c r="K206" s="235">
        <f>K205/J205*100-100</f>
        <v>1.2718461956498146</v>
      </c>
      <c r="L206" s="235">
        <f>L205/K205*100-100</f>
        <v>11.93854700144496</v>
      </c>
      <c r="M206" s="236"/>
      <c r="N206" s="235">
        <f>N205/L205*100-100</f>
        <v>2.2735961452260938</v>
      </c>
      <c r="O206" s="235">
        <f>O205/N205*100-100</f>
        <v>-0.17316228531608147</v>
      </c>
      <c r="P206" s="235">
        <f>P205/O205*100-100</f>
        <v>0.82871260479831221</v>
      </c>
      <c r="Q206" s="235">
        <f>Q205/P205*100-100</f>
        <v>1.8405720916355079</v>
      </c>
      <c r="R206" s="236"/>
      <c r="S206" s="235">
        <f>S205/Q205*100-100</f>
        <v>3.7332853807306492</v>
      </c>
      <c r="T206" s="235">
        <f>T205/S205*100-100</f>
        <v>2.1958773013049466</v>
      </c>
      <c r="U206" s="235">
        <f>U205/T205*100-100</f>
        <v>1.5308907968799872</v>
      </c>
      <c r="V206" s="235">
        <f>V205/U205*100-100</f>
        <v>0.31683022064351007</v>
      </c>
      <c r="W206" s="236"/>
      <c r="X206" s="235">
        <f>X205/V205*100-100</f>
        <v>2.6347127425948145</v>
      </c>
      <c r="Y206" s="235">
        <f>Y205/X205*100-100</f>
        <v>2.5368133131812698</v>
      </c>
      <c r="Z206" s="235">
        <f>Z205/Y205*100-100</f>
        <v>1.3364210003813213</v>
      </c>
      <c r="AA206" s="235">
        <f>AA205/Z205*100-100</f>
        <v>-0.45631158193069155</v>
      </c>
      <c r="AB206" s="236"/>
      <c r="AC206" s="235">
        <f>AC205/AA205*100-100</f>
        <v>-0.76999596292910155</v>
      </c>
      <c r="AD206" s="235">
        <f>AD205/AC205*100-100</f>
        <v>3.6979349286835372</v>
      </c>
      <c r="AE206" s="235">
        <f>AE205/AD205*100-100</f>
        <v>-0.31952759664778796</v>
      </c>
      <c r="AF206" s="235">
        <f>AF205/AE205*100-100</f>
        <v>-0.61224025445444852</v>
      </c>
      <c r="AG206" s="235"/>
      <c r="AH206" s="235">
        <f>AH205/AF205*100-100</f>
        <v>-8.4625690609616981</v>
      </c>
      <c r="AI206" s="235">
        <f>AI205/AH205*100-100</f>
        <v>2.9931746261480754</v>
      </c>
      <c r="AJ206" s="235">
        <f>AJ205/AI205*100-100</f>
        <v>-0.36285680336651183</v>
      </c>
      <c r="AK206" s="235">
        <f>AK205/AJ205*100-100</f>
        <v>-1.4942804071132088</v>
      </c>
      <c r="AL206" s="235"/>
      <c r="AM206" s="235">
        <f>AM205/AK205*100-100</f>
        <v>0.17401419690308728</v>
      </c>
      <c r="AN206" s="235">
        <f>AN205/AM205*100-100</f>
        <v>2.668776350996211</v>
      </c>
      <c r="AO206" s="235">
        <f>AO205/AN205*100-100</f>
        <v>2.6613035330771453</v>
      </c>
      <c r="AP206" s="235">
        <f>AP205/AO205*100-100</f>
        <v>-0.50341414284319796</v>
      </c>
      <c r="AQ206" s="235"/>
      <c r="AR206" s="235">
        <f>AR205/AP205*100-100</f>
        <v>3.1473354225365995</v>
      </c>
      <c r="AS206" s="235">
        <f>AS205/AR205*100-100</f>
        <v>5.196647899763903</v>
      </c>
      <c r="AT206" s="235">
        <f>AT205/AS205*100-100</f>
        <v>-1.1507934512474378</v>
      </c>
      <c r="AU206" s="235">
        <f>AU205/AT205*100-100</f>
        <v>-1.5016430019444869</v>
      </c>
      <c r="AV206" s="235"/>
      <c r="AW206" s="237">
        <f>AW205/AU205*100-100</f>
        <v>6.1755850508452284</v>
      </c>
      <c r="AX206" s="237">
        <f>AX205/AW205*100-100</f>
        <v>2.2357256352277659</v>
      </c>
      <c r="AY206" s="237">
        <f>AY205/AX205*100-100</f>
        <v>-100</v>
      </c>
      <c r="AZ206" s="237" t="e">
        <f>AZ205/AY205*100-100</f>
        <v>#DIV/0!</v>
      </c>
      <c r="BA206" s="237"/>
    </row>
    <row r="207" spans="1:53" ht="39" customHeight="1">
      <c r="A207" s="217" t="s">
        <v>79</v>
      </c>
      <c r="B207" s="530"/>
      <c r="C207" s="223" t="s">
        <v>77</v>
      </c>
      <c r="D207" s="242" t="e">
        <f>D205/#REF!*100-100</f>
        <v>#REF!</v>
      </c>
      <c r="E207" s="242" t="e">
        <f>E205/#REF!*100-100</f>
        <v>#REF!</v>
      </c>
      <c r="F207" s="242" t="e">
        <f>F205/#REF!*100-100</f>
        <v>#REF!</v>
      </c>
      <c r="G207" s="242" t="e">
        <f>G205/#REF!*100-100</f>
        <v>#REF!</v>
      </c>
      <c r="H207" s="243"/>
      <c r="I207" s="242">
        <f t="shared" ref="I207:BA207" si="116">I205/D205*100-100</f>
        <v>11.138150181631005</v>
      </c>
      <c r="J207" s="242">
        <f t="shared" si="116"/>
        <v>9.6379737316696605</v>
      </c>
      <c r="K207" s="242">
        <f t="shared" si="116"/>
        <v>3.3321062018066243</v>
      </c>
      <c r="L207" s="242">
        <f t="shared" si="116"/>
        <v>17.736067342004418</v>
      </c>
      <c r="M207" s="242">
        <f t="shared" si="116"/>
        <v>10.423806187293835</v>
      </c>
      <c r="N207" s="242">
        <f t="shared" si="116"/>
        <v>18.958514122341725</v>
      </c>
      <c r="O207" s="242">
        <f t="shared" si="116"/>
        <v>15.738868798804305</v>
      </c>
      <c r="P207" s="242">
        <f t="shared" si="116"/>
        <v>15.232432089505849</v>
      </c>
      <c r="Q207" s="242">
        <f t="shared" si="116"/>
        <v>4.8373158475455682</v>
      </c>
      <c r="R207" s="242">
        <f t="shared" si="116"/>
        <v>13.376997854874006</v>
      </c>
      <c r="S207" s="242">
        <f t="shared" si="116"/>
        <v>6.3335955051470734</v>
      </c>
      <c r="T207" s="242">
        <f t="shared" si="116"/>
        <v>8.8570501482704458</v>
      </c>
      <c r="U207" s="242">
        <f t="shared" si="116"/>
        <v>9.6151382433555739</v>
      </c>
      <c r="V207" s="242">
        <f t="shared" si="116"/>
        <v>7.9750730669179575</v>
      </c>
      <c r="W207" s="242">
        <f t="shared" si="116"/>
        <v>8.1958652662990232</v>
      </c>
      <c r="X207" s="242">
        <f t="shared" si="116"/>
        <v>6.8315783782394703</v>
      </c>
      <c r="Y207" s="242">
        <f t="shared" si="116"/>
        <v>7.1879795681558249</v>
      </c>
      <c r="Z207" s="242">
        <f t="shared" si="116"/>
        <v>6.9826743215444651</v>
      </c>
      <c r="AA207" s="242">
        <f t="shared" si="116"/>
        <v>6.1581588590119907</v>
      </c>
      <c r="AB207" s="242">
        <f t="shared" si="116"/>
        <v>6.7876926376732882</v>
      </c>
      <c r="AC207" s="242">
        <f t="shared" si="116"/>
        <v>2.6365666221228565</v>
      </c>
      <c r="AD207" s="242">
        <f t="shared" si="116"/>
        <v>3.7988178389798435</v>
      </c>
      <c r="AE207" s="242">
        <f t="shared" si="116"/>
        <v>2.1026309687815115</v>
      </c>
      <c r="AF207" s="242">
        <f t="shared" si="116"/>
        <v>1.9426938802412366</v>
      </c>
      <c r="AG207" s="242">
        <f t="shared" si="116"/>
        <v>2.6168643043889404</v>
      </c>
      <c r="AH207" s="242">
        <f t="shared" si="116"/>
        <v>-5.9601741292284487</v>
      </c>
      <c r="AI207" s="242">
        <f t="shared" si="116"/>
        <v>-6.599295208897459</v>
      </c>
      <c r="AJ207" s="242">
        <f t="shared" si="116"/>
        <v>-6.6398947199951976</v>
      </c>
      <c r="AK207" s="242">
        <f t="shared" si="116"/>
        <v>-7.468441029160843</v>
      </c>
      <c r="AL207" s="242">
        <f t="shared" si="116"/>
        <v>-6.6714651712465809</v>
      </c>
      <c r="AM207" s="242">
        <f t="shared" si="116"/>
        <v>1.2619384979191324</v>
      </c>
      <c r="AN207" s="242">
        <f t="shared" si="116"/>
        <v>0.94299310851349105</v>
      </c>
      <c r="AO207" s="242">
        <f t="shared" si="116"/>
        <v>4.006788257660105</v>
      </c>
      <c r="AP207" s="242">
        <f t="shared" si="116"/>
        <v>5.0529896169873751</v>
      </c>
      <c r="AQ207" s="242">
        <f t="shared" si="116"/>
        <v>2.8160328933642091</v>
      </c>
      <c r="AR207" s="242">
        <f t="shared" si="116"/>
        <v>8.1711264546554503</v>
      </c>
      <c r="AS207" s="242">
        <f t="shared" si="116"/>
        <v>10.834474774187868</v>
      </c>
      <c r="AT207" s="242">
        <f t="shared" si="116"/>
        <v>6.7188854283955806</v>
      </c>
      <c r="AU207" s="242">
        <f t="shared" si="116"/>
        <v>5.648196717541822</v>
      </c>
      <c r="AV207" s="242">
        <f t="shared" si="116"/>
        <v>7.8219089777505957</v>
      </c>
      <c r="AW207" s="244">
        <f t="shared" si="116"/>
        <v>8.7498678477828946</v>
      </c>
      <c r="AX207" s="244">
        <f t="shared" si="116"/>
        <v>5.6889347153633167</v>
      </c>
      <c r="AY207" s="244">
        <f t="shared" si="116"/>
        <v>-100</v>
      </c>
      <c r="AZ207" s="244">
        <f t="shared" si="116"/>
        <v>-100</v>
      </c>
      <c r="BA207" s="244">
        <f t="shared" si="116"/>
        <v>-46.567733387797404</v>
      </c>
    </row>
    <row r="208" spans="1:53" ht="39" customHeight="1">
      <c r="A208" s="376" t="s">
        <v>196</v>
      </c>
      <c r="B208" s="531"/>
      <c r="C208" s="248" t="s">
        <v>201</v>
      </c>
      <c r="D208" s="232">
        <f t="shared" ref="D208:AI208" si="117">D202/D209*100</f>
        <v>6.5432590609594028</v>
      </c>
      <c r="E208" s="232">
        <f t="shared" si="117"/>
        <v>6.1555497347809496</v>
      </c>
      <c r="F208" s="232">
        <f t="shared" si="117"/>
        <v>6.4254875912313603</v>
      </c>
      <c r="G208" s="232">
        <f t="shared" si="117"/>
        <v>7.3261398707540906</v>
      </c>
      <c r="H208" s="232">
        <f t="shared" si="117"/>
        <v>6.620067325490675</v>
      </c>
      <c r="I208" s="233">
        <f t="shared" si="117"/>
        <v>6.7867417636102614</v>
      </c>
      <c r="J208" s="233">
        <f t="shared" si="117"/>
        <v>7.044275358844966</v>
      </c>
      <c r="K208" s="233">
        <f t="shared" si="117"/>
        <v>7.1102157072030696</v>
      </c>
      <c r="L208" s="233">
        <f t="shared" si="117"/>
        <v>7.8040475835903287</v>
      </c>
      <c r="M208" s="233">
        <f t="shared" si="117"/>
        <v>7.191094132913892</v>
      </c>
      <c r="N208" s="233">
        <f t="shared" si="117"/>
        <v>7.399134349361737</v>
      </c>
      <c r="O208" s="233">
        <f t="shared" si="117"/>
        <v>7.9767093958834305</v>
      </c>
      <c r="P208" s="233">
        <f t="shared" si="117"/>
        <v>7.9773110041525275</v>
      </c>
      <c r="Q208" s="233">
        <f t="shared" si="117"/>
        <v>7.9820141303273431</v>
      </c>
      <c r="R208" s="233">
        <f t="shared" si="117"/>
        <v>7.8309869179649123</v>
      </c>
      <c r="S208" s="233">
        <f t="shared" si="117"/>
        <v>7.7175512896791014</v>
      </c>
      <c r="T208" s="233">
        <f t="shared" si="117"/>
        <v>8.1737600135411981</v>
      </c>
      <c r="U208" s="233">
        <f t="shared" si="117"/>
        <v>8.293038438738412</v>
      </c>
      <c r="V208" s="233">
        <f t="shared" si="117"/>
        <v>8.9709548901947791</v>
      </c>
      <c r="W208" s="233">
        <f t="shared" si="117"/>
        <v>8.2705902036851775</v>
      </c>
      <c r="X208" s="233">
        <f t="shared" si="117"/>
        <v>10.644846371197831</v>
      </c>
      <c r="Y208" s="233">
        <f t="shared" si="117"/>
        <v>11.136552144152107</v>
      </c>
      <c r="Z208" s="233">
        <f t="shared" si="117"/>
        <v>11.583575190579545</v>
      </c>
      <c r="AA208" s="233">
        <f t="shared" si="117"/>
        <v>12.066953996133629</v>
      </c>
      <c r="AB208" s="233">
        <f t="shared" si="117"/>
        <v>11.343999328614727</v>
      </c>
      <c r="AC208" s="233">
        <f t="shared" si="117"/>
        <v>12.935261990519878</v>
      </c>
      <c r="AD208" s="233">
        <f t="shared" si="117"/>
        <v>12.985238779964217</v>
      </c>
      <c r="AE208" s="233">
        <f t="shared" si="117"/>
        <v>12.471107128057474</v>
      </c>
      <c r="AF208" s="233">
        <f t="shared" si="117"/>
        <v>12.065277345467377</v>
      </c>
      <c r="AG208" s="233">
        <f t="shared" si="117"/>
        <v>12.59883964485471</v>
      </c>
      <c r="AH208" s="233">
        <f t="shared" si="117"/>
        <v>11.137525170440425</v>
      </c>
      <c r="AI208" s="233">
        <f t="shared" si="117"/>
        <v>11.962716280968403</v>
      </c>
      <c r="AJ208" s="233">
        <f t="shared" ref="AJ208:BA208" si="118">AJ202/AJ209*100</f>
        <v>11.617859902411046</v>
      </c>
      <c r="AK208" s="233">
        <f t="shared" si="118"/>
        <v>10.771365832982255</v>
      </c>
      <c r="AL208" s="233">
        <f t="shared" si="118"/>
        <v>11.357648312807129</v>
      </c>
      <c r="AM208" s="233">
        <f t="shared" si="118"/>
        <v>10.727398389180156</v>
      </c>
      <c r="AN208" s="233">
        <f t="shared" si="118"/>
        <v>10.823976658251565</v>
      </c>
      <c r="AO208" s="233">
        <f t="shared" si="118"/>
        <v>10.533014814512768</v>
      </c>
      <c r="AP208" s="233">
        <f t="shared" si="118"/>
        <v>10.455967727847989</v>
      </c>
      <c r="AQ208" s="233">
        <f t="shared" si="118"/>
        <v>10.630820413116943</v>
      </c>
      <c r="AR208" s="233">
        <f t="shared" si="118"/>
        <v>11.66658397506108</v>
      </c>
      <c r="AS208" s="233">
        <f t="shared" si="118"/>
        <v>12.563038123037867</v>
      </c>
      <c r="AT208" s="233">
        <f t="shared" si="118"/>
        <v>12.401062346959426</v>
      </c>
      <c r="AU208" s="233">
        <f t="shared" si="118"/>
        <v>12.166572860779381</v>
      </c>
      <c r="AV208" s="233">
        <f t="shared" si="118"/>
        <v>12.195881903178298</v>
      </c>
      <c r="AW208" s="234">
        <f t="shared" si="118"/>
        <v>13.635836213579585</v>
      </c>
      <c r="AX208" s="234">
        <f t="shared" si="118"/>
        <v>18.100035085081494</v>
      </c>
      <c r="AY208" s="234" t="e">
        <f t="shared" si="118"/>
        <v>#DIV/0!</v>
      </c>
      <c r="AZ208" s="234" t="e">
        <f t="shared" si="118"/>
        <v>#DIV/0!</v>
      </c>
      <c r="BA208" s="234">
        <f t="shared" si="118"/>
        <v>15.572492473440422</v>
      </c>
    </row>
    <row r="209" spans="1:53" ht="39" customHeight="1">
      <c r="A209" s="249" t="s">
        <v>197</v>
      </c>
      <c r="B209" s="530"/>
      <c r="C209" s="249" t="s">
        <v>198</v>
      </c>
      <c r="D209" s="246">
        <f>'T 4'!D26</f>
        <v>138401.27104889471</v>
      </c>
      <c r="E209" s="246">
        <f>'T 4'!E26</f>
        <v>153089.76220061528</v>
      </c>
      <c r="F209" s="246">
        <f>'T 4'!F26</f>
        <v>159487.56072784608</v>
      </c>
      <c r="G209" s="246">
        <f>'T 4'!G26</f>
        <v>159723.38377773904</v>
      </c>
      <c r="H209" s="246">
        <f>'T 4'!H26</f>
        <v>610701.97775509523</v>
      </c>
      <c r="I209" s="246">
        <f>'T 4'!I26</f>
        <v>170083.09291084963</v>
      </c>
      <c r="J209" s="246">
        <f>'T 4'!J26</f>
        <v>166591.68547393812</v>
      </c>
      <c r="K209" s="246">
        <f>'T 4'!K26</f>
        <v>168996.87331157684</v>
      </c>
      <c r="L209" s="246">
        <f>'T 4'!L26</f>
        <v>174402.29690178193</v>
      </c>
      <c r="M209" s="246">
        <f>'T 4'!M26</f>
        <v>680073.94859814667</v>
      </c>
      <c r="N209" s="246">
        <f>'T 4'!N26</f>
        <v>184386.90579026676</v>
      </c>
      <c r="O209" s="246">
        <f>'T 4'!O26</f>
        <v>174597.25778433293</v>
      </c>
      <c r="P209" s="246">
        <f>'T 4'!P26</f>
        <v>180040.86592597596</v>
      </c>
      <c r="Q209" s="246">
        <f>'T 4'!Q26</f>
        <v>184343.59094406437</v>
      </c>
      <c r="R209" s="246">
        <f>'T 4'!R26</f>
        <v>723368.62044464005</v>
      </c>
      <c r="S209" s="246">
        <f>'T 4'!S26</f>
        <v>196893.09675546945</v>
      </c>
      <c r="T209" s="246">
        <f>'T 4'!T26</f>
        <v>189356.65249320504</v>
      </c>
      <c r="U209" s="246">
        <f>'T 4'!U26</f>
        <v>188804.03614276333</v>
      </c>
      <c r="V209" s="246">
        <f>'T 4'!V26</f>
        <v>175603.7533837934</v>
      </c>
      <c r="W209" s="246">
        <f>'T 4'!W26</f>
        <v>750657.53877523099</v>
      </c>
      <c r="X209" s="246">
        <f>'T 4'!X26</f>
        <v>152296.29422428473</v>
      </c>
      <c r="Y209" s="246">
        <f>'T 4'!Y26</f>
        <v>148854.91308048408</v>
      </c>
      <c r="Z209" s="246">
        <f>'T 4'!Z26</f>
        <v>145953.81150872746</v>
      </c>
      <c r="AA209" s="246">
        <f>'T 4'!AA26</f>
        <v>141628.41948950518</v>
      </c>
      <c r="AB209" s="246">
        <f>'T 4'!AB26</f>
        <v>588733.43830300157</v>
      </c>
      <c r="AC209" s="246">
        <f>'T 4'!AC26</f>
        <v>130891.64836056286</v>
      </c>
      <c r="AD209" s="246">
        <f>'T 4'!AD26</f>
        <v>134312.35068980689</v>
      </c>
      <c r="AE209" s="246">
        <f>'T 4'!AE26</f>
        <v>141077.11388658331</v>
      </c>
      <c r="AF209" s="246">
        <f>'T 4'!AF26</f>
        <v>146024.02902293956</v>
      </c>
      <c r="AG209" s="246">
        <f>'T 4'!AG26</f>
        <v>552305.1419598927</v>
      </c>
      <c r="AH209" s="246">
        <f>'T 4'!AH26</f>
        <v>145986.57460502803</v>
      </c>
      <c r="AI209" s="246">
        <f>'T 4'!AI26</f>
        <v>140973.57775178686</v>
      </c>
      <c r="AJ209" s="246">
        <f>'T 4'!AJ26</f>
        <v>144588.41476045357</v>
      </c>
      <c r="AK209" s="246">
        <f>'T 4'!AK26</f>
        <v>154852.23774644724</v>
      </c>
      <c r="AL209" s="246">
        <f>'T 4'!AL26</f>
        <v>586400.80486371566</v>
      </c>
      <c r="AM209" s="246">
        <f>'T 4'!AM26</f>
        <v>160151.74519108131</v>
      </c>
      <c r="AN209" s="246">
        <f>'T 4'!AN26</f>
        <v>162958.72724563457</v>
      </c>
      <c r="AO209" s="246">
        <f>'T 4'!AO26</f>
        <v>171916.89171677417</v>
      </c>
      <c r="AP209" s="246">
        <f>'T 4'!AP26</f>
        <v>172311.86772659028</v>
      </c>
      <c r="AQ209" s="246">
        <f>'T 4'!AQ26</f>
        <v>667339.2318800803</v>
      </c>
      <c r="AR209" s="246">
        <f>'T 4'!AR26</f>
        <v>162706.3261603885</v>
      </c>
      <c r="AS209" s="246">
        <f>'T 4'!AS26</f>
        <v>158139.21337057746</v>
      </c>
      <c r="AT209" s="246">
        <f>'T 4'!AT26</f>
        <v>159554.54842693618</v>
      </c>
      <c r="AU209" s="246">
        <f>'T 4'!AU26</f>
        <v>159648.59766821144</v>
      </c>
      <c r="AV209" s="246">
        <f>'T 4'!AV26</f>
        <v>640048.68562611355</v>
      </c>
      <c r="AW209" s="246">
        <f>'T 4'!AW26</f>
        <v>152164.11391383252</v>
      </c>
      <c r="AX209" s="246">
        <f>'T 4'!AX26</f>
        <v>116591.34147933044</v>
      </c>
      <c r="AY209" s="246">
        <f>'T 4'!AY26</f>
        <v>0</v>
      </c>
      <c r="AZ209" s="246">
        <f>'T 4'!AZ26</f>
        <v>0</v>
      </c>
      <c r="BA209" s="246">
        <f>'T 4'!BA26</f>
        <v>268755.45539316308</v>
      </c>
    </row>
    <row r="210" spans="1:53" s="537" customFormat="1">
      <c r="B210" s="538"/>
    </row>
    <row r="211" spans="1:53" ht="45" customHeight="1" thickBot="1">
      <c r="A211" s="370" t="s">
        <v>193</v>
      </c>
      <c r="B211" s="527" t="s">
        <v>539</v>
      </c>
      <c r="C211" s="371" t="s">
        <v>456</v>
      </c>
      <c r="D211" s="372" t="s">
        <v>132</v>
      </c>
      <c r="E211" s="372" t="s">
        <v>133</v>
      </c>
      <c r="F211" s="372" t="s">
        <v>134</v>
      </c>
      <c r="G211" s="372" t="s">
        <v>135</v>
      </c>
      <c r="H211" s="372">
        <v>2011</v>
      </c>
      <c r="I211" s="372" t="s">
        <v>136</v>
      </c>
      <c r="J211" s="372" t="s">
        <v>137</v>
      </c>
      <c r="K211" s="372" t="s">
        <v>138</v>
      </c>
      <c r="L211" s="372" t="s">
        <v>139</v>
      </c>
      <c r="M211" s="372">
        <v>2012</v>
      </c>
      <c r="N211" s="372" t="s">
        <v>140</v>
      </c>
      <c r="O211" s="372" t="s">
        <v>141</v>
      </c>
      <c r="P211" s="372" t="s">
        <v>142</v>
      </c>
      <c r="Q211" s="372" t="s">
        <v>143</v>
      </c>
      <c r="R211" s="372">
        <v>2013</v>
      </c>
      <c r="S211" s="372" t="s">
        <v>144</v>
      </c>
      <c r="T211" s="372" t="s">
        <v>145</v>
      </c>
      <c r="U211" s="372" t="s">
        <v>146</v>
      </c>
      <c r="V211" s="372" t="s">
        <v>147</v>
      </c>
      <c r="W211" s="372">
        <v>2014</v>
      </c>
      <c r="X211" s="372" t="s">
        <v>148</v>
      </c>
      <c r="Y211" s="372" t="s">
        <v>149</v>
      </c>
      <c r="Z211" s="372" t="s">
        <v>150</v>
      </c>
      <c r="AA211" s="372" t="s">
        <v>151</v>
      </c>
      <c r="AB211" s="372">
        <v>2015</v>
      </c>
      <c r="AC211" s="372" t="s">
        <v>152</v>
      </c>
      <c r="AD211" s="372" t="s">
        <v>153</v>
      </c>
      <c r="AE211" s="372" t="s">
        <v>68</v>
      </c>
      <c r="AF211" s="372" t="s">
        <v>69</v>
      </c>
      <c r="AG211" s="372">
        <v>2016</v>
      </c>
      <c r="AH211" s="372" t="s">
        <v>70</v>
      </c>
      <c r="AI211" s="372" t="s">
        <v>71</v>
      </c>
      <c r="AJ211" s="372" t="s">
        <v>72</v>
      </c>
      <c r="AK211" s="372" t="s">
        <v>73</v>
      </c>
      <c r="AL211" s="372">
        <v>2017</v>
      </c>
      <c r="AM211" s="372" t="s">
        <v>83</v>
      </c>
      <c r="AN211" s="372" t="s">
        <v>84</v>
      </c>
      <c r="AO211" s="372" t="s">
        <v>82</v>
      </c>
      <c r="AP211" s="372" t="s">
        <v>154</v>
      </c>
      <c r="AQ211" s="372">
        <v>2018</v>
      </c>
      <c r="AR211" s="372" t="s">
        <v>85</v>
      </c>
      <c r="AS211" s="372" t="s">
        <v>155</v>
      </c>
      <c r="AT211" s="372" t="s">
        <v>156</v>
      </c>
      <c r="AU211" s="372" t="s">
        <v>157</v>
      </c>
      <c r="AV211" s="372">
        <v>2019</v>
      </c>
      <c r="AW211" s="373" t="s">
        <v>443</v>
      </c>
      <c r="AX211" s="373" t="s">
        <v>444</v>
      </c>
      <c r="AY211" s="373" t="s">
        <v>445</v>
      </c>
      <c r="AZ211" s="373" t="s">
        <v>446</v>
      </c>
      <c r="BA211" s="231">
        <v>2020</v>
      </c>
    </row>
    <row r="212" spans="1:53" ht="39" customHeight="1">
      <c r="A212" s="218" t="s">
        <v>75</v>
      </c>
      <c r="B212" s="528"/>
      <c r="C212" s="221" t="s">
        <v>74</v>
      </c>
      <c r="D212" s="219">
        <f>'T 4'!D26</f>
        <v>138401.27104889471</v>
      </c>
      <c r="E212" s="219">
        <f>'T 4'!E26</f>
        <v>153089.76220061528</v>
      </c>
      <c r="F212" s="219">
        <f>'T 4'!F26</f>
        <v>159487.56072784608</v>
      </c>
      <c r="G212" s="219">
        <f>'T 4'!G26</f>
        <v>159723.38377773904</v>
      </c>
      <c r="H212" s="219">
        <f>'T 4'!H26</f>
        <v>610701.97775509523</v>
      </c>
      <c r="I212" s="219">
        <f>'T 4'!I26</f>
        <v>170083.09291084963</v>
      </c>
      <c r="J212" s="219">
        <f>'T 4'!J26</f>
        <v>166591.68547393812</v>
      </c>
      <c r="K212" s="219">
        <f>'T 4'!K26</f>
        <v>168996.87331157684</v>
      </c>
      <c r="L212" s="219">
        <f>'T 4'!L26</f>
        <v>174402.29690178193</v>
      </c>
      <c r="M212" s="219">
        <f>'T 4'!M26</f>
        <v>680073.94859814667</v>
      </c>
      <c r="N212" s="219">
        <f>'T 4'!N26</f>
        <v>184386.90579026676</v>
      </c>
      <c r="O212" s="219">
        <f>'T 4'!O26</f>
        <v>174597.25778433293</v>
      </c>
      <c r="P212" s="219">
        <f>'T 4'!P26</f>
        <v>180040.86592597596</v>
      </c>
      <c r="Q212" s="219">
        <f>'T 4'!Q26</f>
        <v>184343.59094406437</v>
      </c>
      <c r="R212" s="219">
        <f>'T 4'!R26</f>
        <v>723368.62044464005</v>
      </c>
      <c r="S212" s="219">
        <f>'T 4'!S26</f>
        <v>196893.09675546945</v>
      </c>
      <c r="T212" s="219">
        <f>'T 4'!T26</f>
        <v>189356.65249320504</v>
      </c>
      <c r="U212" s="219">
        <f>'T 4'!U26</f>
        <v>188804.03614276333</v>
      </c>
      <c r="V212" s="219">
        <f>'T 4'!V26</f>
        <v>175603.7533837934</v>
      </c>
      <c r="W212" s="219">
        <f>'T 4'!W26</f>
        <v>750657.53877523099</v>
      </c>
      <c r="X212" s="219">
        <f>'T 4'!X26</f>
        <v>152296.29422428473</v>
      </c>
      <c r="Y212" s="219">
        <f>'T 4'!Y26</f>
        <v>148854.91308048408</v>
      </c>
      <c r="Z212" s="219">
        <f>'T 4'!Z26</f>
        <v>145953.81150872746</v>
      </c>
      <c r="AA212" s="219">
        <f>'T 4'!AA26</f>
        <v>141628.41948950518</v>
      </c>
      <c r="AB212" s="219">
        <f>'T 4'!AB26</f>
        <v>588733.43830300157</v>
      </c>
      <c r="AC212" s="219">
        <f>'T 4'!AC26</f>
        <v>130891.64836056286</v>
      </c>
      <c r="AD212" s="219">
        <f>'T 4'!AD26</f>
        <v>134312.35068980689</v>
      </c>
      <c r="AE212" s="219">
        <f>'T 4'!AE26</f>
        <v>141077.11388658331</v>
      </c>
      <c r="AF212" s="219">
        <f>'T 4'!AF26</f>
        <v>146024.02902293956</v>
      </c>
      <c r="AG212" s="219">
        <f>'T 4'!AG26</f>
        <v>552305.1419598927</v>
      </c>
      <c r="AH212" s="219">
        <f>'T 4'!AH26</f>
        <v>145986.57460502803</v>
      </c>
      <c r="AI212" s="219">
        <f>'T 4'!AI26</f>
        <v>140973.57775178686</v>
      </c>
      <c r="AJ212" s="219">
        <f>'T 4'!AJ26</f>
        <v>144588.41476045357</v>
      </c>
      <c r="AK212" s="219">
        <f>'T 4'!AK26</f>
        <v>154852.23774644724</v>
      </c>
      <c r="AL212" s="219">
        <f>'T 4'!AL26</f>
        <v>586400.80486371566</v>
      </c>
      <c r="AM212" s="219">
        <f>'T 4'!AM26</f>
        <v>160151.74519108131</v>
      </c>
      <c r="AN212" s="219">
        <f>'T 4'!AN26</f>
        <v>162958.72724563457</v>
      </c>
      <c r="AO212" s="219">
        <f>'T 4'!AO26</f>
        <v>171916.89171677417</v>
      </c>
      <c r="AP212" s="219">
        <f>'T 4'!AP26</f>
        <v>172311.86772659028</v>
      </c>
      <c r="AQ212" s="219">
        <f>'T 4'!AQ26</f>
        <v>667339.2318800803</v>
      </c>
      <c r="AR212" s="219">
        <f>'T 4'!AR26</f>
        <v>162706.3261603885</v>
      </c>
      <c r="AS212" s="219">
        <f>'T 4'!AS26</f>
        <v>158139.21337057746</v>
      </c>
      <c r="AT212" s="219">
        <f>'T 4'!AT26</f>
        <v>159554.54842693618</v>
      </c>
      <c r="AU212" s="219">
        <f>'T 4'!AU26</f>
        <v>159648.59766821144</v>
      </c>
      <c r="AV212" s="219">
        <f>'T 4'!AV26</f>
        <v>640048.68562611355</v>
      </c>
      <c r="AW212" s="219">
        <f>'T 4'!AW26</f>
        <v>152164.11391383252</v>
      </c>
      <c r="AX212" s="219">
        <f>'T 4'!AX26</f>
        <v>116591.34147933044</v>
      </c>
      <c r="AY212" s="219">
        <f>'T 4'!AY26</f>
        <v>0</v>
      </c>
      <c r="AZ212" s="219">
        <f>'T 4'!AZ26</f>
        <v>0</v>
      </c>
      <c r="BA212" s="219">
        <f>'T 4'!BA26</f>
        <v>268755.45539316308</v>
      </c>
    </row>
    <row r="213" spans="1:53" ht="39" customHeight="1">
      <c r="A213" s="216" t="s">
        <v>81</v>
      </c>
      <c r="B213" s="533"/>
      <c r="C213" s="222" t="s">
        <v>76</v>
      </c>
      <c r="D213" s="235" t="e">
        <f>D212/B212*100-100</f>
        <v>#DIV/0!</v>
      </c>
      <c r="E213" s="235">
        <f>E212/D212*100-100</f>
        <v>10.612974173142817</v>
      </c>
      <c r="F213" s="235">
        <f>F212/E212*100-100</f>
        <v>4.1791158567787505</v>
      </c>
      <c r="G213" s="235">
        <f>G212/F212*100-100</f>
        <v>0.14786297364932466</v>
      </c>
      <c r="H213" s="236"/>
      <c r="I213" s="235">
        <f>I212/G212*100-100</f>
        <v>6.4860315929234957</v>
      </c>
      <c r="J213" s="235">
        <f>J212/I212*100-100</f>
        <v>-2.0527657259511045</v>
      </c>
      <c r="K213" s="235">
        <f>K212/J212*100-100</f>
        <v>1.4437622326685613</v>
      </c>
      <c r="L213" s="235">
        <f>L212/K212*100-100</f>
        <v>3.1985346736203724</v>
      </c>
      <c r="M213" s="236"/>
      <c r="N213" s="235">
        <f>N212/L212*100-100</f>
        <v>5.7250443749074407</v>
      </c>
      <c r="O213" s="235">
        <f>O212/N212*100-100</f>
        <v>-5.3092967550901733</v>
      </c>
      <c r="P213" s="235">
        <f>P212/O212*100-100</f>
        <v>3.1178084986690493</v>
      </c>
      <c r="Q213" s="235">
        <f>Q212/P212*100-100</f>
        <v>2.3898602108798315</v>
      </c>
      <c r="R213" s="236"/>
      <c r="S213" s="235">
        <f>S212/Q212*100-100</f>
        <v>6.8076713419415853</v>
      </c>
      <c r="T213" s="235">
        <f>T212/S212*100-100</f>
        <v>-3.8276833400737615</v>
      </c>
      <c r="U213" s="235">
        <f>U212/T212*100-100</f>
        <v>-0.29183888876654862</v>
      </c>
      <c r="V213" s="235">
        <f>V212/U212*100-100</f>
        <v>-6.9915257261706927</v>
      </c>
      <c r="W213" s="236"/>
      <c r="X213" s="235">
        <f>X212/V212*100-100</f>
        <v>-13.272756823465329</v>
      </c>
      <c r="Y213" s="235">
        <f>Y212/X212*100-100</f>
        <v>-2.2596617739973226</v>
      </c>
      <c r="Z213" s="235">
        <f>Z212/Y212*100-100</f>
        <v>-1.9489457967625299</v>
      </c>
      <c r="AA213" s="235">
        <f>AA212/Z212*100-100</f>
        <v>-2.9635348159192461</v>
      </c>
      <c r="AB213" s="236"/>
      <c r="AC213" s="235">
        <f>AC212/AA212*100-100</f>
        <v>-7.5809439713036681</v>
      </c>
      <c r="AD213" s="235">
        <f>AD212/AC212*100-100</f>
        <v>2.6133847133020538</v>
      </c>
      <c r="AE213" s="235">
        <f>AE212/AD212*100-100</f>
        <v>5.0365905756497114</v>
      </c>
      <c r="AF213" s="235">
        <f>AF212/AE212*100-100</f>
        <v>3.5065327040452843</v>
      </c>
      <c r="AG213" s="235"/>
      <c r="AH213" s="235">
        <f>AH212/AF212*100-100</f>
        <v>-2.5649489445086715E-2</v>
      </c>
      <c r="AI213" s="235">
        <f>AI212/AH212*100-100</f>
        <v>-3.4338752496960865</v>
      </c>
      <c r="AJ213" s="235">
        <f>AJ212/AI212*100-100</f>
        <v>2.5641946996843359</v>
      </c>
      <c r="AK213" s="235">
        <f>AK212/AJ212*100-100</f>
        <v>7.0986482582288772</v>
      </c>
      <c r="AL213" s="235"/>
      <c r="AM213" s="235">
        <f>AM212/AK212*100-100</f>
        <v>3.4222995558587996</v>
      </c>
      <c r="AN213" s="235">
        <f>AN212/AM212*100-100</f>
        <v>1.7527015089371361</v>
      </c>
      <c r="AO213" s="235">
        <f>AO212/AN212*100-100</f>
        <v>5.4971983535663043</v>
      </c>
      <c r="AP213" s="235">
        <f>AP212/AO212*100-100</f>
        <v>0.22974822652494709</v>
      </c>
      <c r="AQ213" s="235"/>
      <c r="AR213" s="235">
        <f>AR212/AP212*100-100</f>
        <v>-5.5745095755348757</v>
      </c>
      <c r="AS213" s="235">
        <f>AS212/AR212*100-100</f>
        <v>-2.8069669431961586</v>
      </c>
      <c r="AT213" s="235">
        <f>AT212/AS212*100-100</f>
        <v>0.89499310524712428</v>
      </c>
      <c r="AU213" s="235">
        <f>AU212/AT212*100-100</f>
        <v>5.8944882613815253E-2</v>
      </c>
      <c r="AV213" s="235"/>
      <c r="AW213" s="237">
        <f>AW212/AU212*100-100</f>
        <v>-4.6880986514729557</v>
      </c>
      <c r="AX213" s="237">
        <f>AX212/AW212*100-100</f>
        <v>-23.377898717069527</v>
      </c>
      <c r="AY213" s="237">
        <f>AY212/AX212*100-100</f>
        <v>-100</v>
      </c>
      <c r="AZ213" s="237" t="e">
        <f>AZ212/AY212*100-100</f>
        <v>#DIV/0!</v>
      </c>
      <c r="BA213" s="237"/>
    </row>
    <row r="214" spans="1:53" ht="39" customHeight="1">
      <c r="A214" s="224" t="s">
        <v>79</v>
      </c>
      <c r="B214" s="534"/>
      <c r="C214" s="225" t="s">
        <v>77</v>
      </c>
      <c r="D214" s="238" t="e">
        <f>D212/#REF!*100-100</f>
        <v>#REF!</v>
      </c>
      <c r="E214" s="238" t="e">
        <f>E212/#REF!*100-100</f>
        <v>#REF!</v>
      </c>
      <c r="F214" s="238" t="e">
        <f>F212/#REF!*100-100</f>
        <v>#REF!</v>
      </c>
      <c r="G214" s="238" t="e">
        <f>G212/#REF!*100-100</f>
        <v>#REF!</v>
      </c>
      <c r="H214" s="239"/>
      <c r="I214" s="238">
        <f t="shared" ref="I214:BA214" si="119">I212/D212*100-100</f>
        <v>22.891279553901128</v>
      </c>
      <c r="J214" s="238">
        <f t="shared" si="119"/>
        <v>8.8196121538351804</v>
      </c>
      <c r="K214" s="238">
        <f t="shared" si="119"/>
        <v>5.962416467048314</v>
      </c>
      <c r="L214" s="238">
        <f t="shared" si="119"/>
        <v>9.1902092084832958</v>
      </c>
      <c r="M214" s="238">
        <f t="shared" si="119"/>
        <v>11.359382050482097</v>
      </c>
      <c r="N214" s="238">
        <f t="shared" si="119"/>
        <v>8.4098969713083562</v>
      </c>
      <c r="O214" s="238">
        <f t="shared" si="119"/>
        <v>4.8055053213608403</v>
      </c>
      <c r="P214" s="238">
        <f t="shared" si="119"/>
        <v>6.535027777725503</v>
      </c>
      <c r="Q214" s="238">
        <f t="shared" si="119"/>
        <v>5.7002082076253089</v>
      </c>
      <c r="R214" s="238">
        <f t="shared" si="119"/>
        <v>6.3661711988435457</v>
      </c>
      <c r="S214" s="238">
        <f t="shared" si="119"/>
        <v>6.7825808517162329</v>
      </c>
      <c r="T214" s="238">
        <f t="shared" si="119"/>
        <v>8.4533943408797967</v>
      </c>
      <c r="U214" s="238">
        <f t="shared" si="119"/>
        <v>4.8673228556845345</v>
      </c>
      <c r="V214" s="238">
        <f t="shared" si="119"/>
        <v>-4.7410585393895843</v>
      </c>
      <c r="W214" s="238">
        <f t="shared" si="119"/>
        <v>3.7724774837228949</v>
      </c>
      <c r="X214" s="238">
        <f t="shared" si="119"/>
        <v>-22.650262130099733</v>
      </c>
      <c r="Y214" s="238">
        <f t="shared" si="119"/>
        <v>-21.389129391255125</v>
      </c>
      <c r="Z214" s="238">
        <f t="shared" si="119"/>
        <v>-22.695608372288646</v>
      </c>
      <c r="AA214" s="238">
        <f t="shared" si="119"/>
        <v>-19.347726480557014</v>
      </c>
      <c r="AB214" s="238">
        <f t="shared" si="119"/>
        <v>-21.570968398775278</v>
      </c>
      <c r="AC214" s="238">
        <f t="shared" si="119"/>
        <v>-14.05460715426176</v>
      </c>
      <c r="AD214" s="238">
        <f t="shared" si="119"/>
        <v>-9.7696220364686326</v>
      </c>
      <c r="AE214" s="238">
        <f t="shared" si="119"/>
        <v>-3.3412608905061347</v>
      </c>
      <c r="AF214" s="238">
        <f t="shared" si="119"/>
        <v>3.1036211159301246</v>
      </c>
      <c r="AG214" s="238">
        <f t="shared" si="119"/>
        <v>-6.1875704645062797</v>
      </c>
      <c r="AH214" s="238">
        <f t="shared" si="119"/>
        <v>11.532383030950683</v>
      </c>
      <c r="AI214" s="238">
        <f t="shared" si="119"/>
        <v>4.9595044891768794</v>
      </c>
      <c r="AJ214" s="238">
        <f t="shared" si="119"/>
        <v>2.4889230982518598</v>
      </c>
      <c r="AK214" s="238">
        <f t="shared" si="119"/>
        <v>6.0457232844334214</v>
      </c>
      <c r="AL214" s="238">
        <f t="shared" si="119"/>
        <v>6.1733379455480133</v>
      </c>
      <c r="AM214" s="238">
        <f t="shared" si="119"/>
        <v>9.703063877193955</v>
      </c>
      <c r="AN214" s="238">
        <f t="shared" si="119"/>
        <v>15.595227023717257</v>
      </c>
      <c r="AO214" s="238">
        <f t="shared" si="119"/>
        <v>18.900875980691097</v>
      </c>
      <c r="AP214" s="238">
        <f t="shared" si="119"/>
        <v>11.275025943590933</v>
      </c>
      <c r="AQ214" s="238">
        <f t="shared" si="119"/>
        <v>13.802577749731327</v>
      </c>
      <c r="AR214" s="238">
        <f t="shared" si="119"/>
        <v>1.5951003008173501</v>
      </c>
      <c r="AS214" s="238">
        <f t="shared" si="119"/>
        <v>-2.9575058399863678</v>
      </c>
      <c r="AT214" s="238">
        <f t="shared" si="119"/>
        <v>-7.1908834358199272</v>
      </c>
      <c r="AU214" s="238">
        <f t="shared" si="119"/>
        <v>-7.3490411458320608</v>
      </c>
      <c r="AV214" s="238">
        <f t="shared" si="119"/>
        <v>-4.0894562990222596</v>
      </c>
      <c r="AW214" s="240">
        <f t="shared" si="119"/>
        <v>-6.4792884796402745</v>
      </c>
      <c r="AX214" s="240">
        <f t="shared" si="119"/>
        <v>-26.272972405576155</v>
      </c>
      <c r="AY214" s="240">
        <f t="shared" si="119"/>
        <v>-100</v>
      </c>
      <c r="AZ214" s="240">
        <f t="shared" si="119"/>
        <v>-100</v>
      </c>
      <c r="BA214" s="240">
        <f t="shared" si="119"/>
        <v>-58.010154316580007</v>
      </c>
    </row>
    <row r="215" spans="1:53" ht="39" customHeight="1">
      <c r="A215" s="226" t="s">
        <v>473</v>
      </c>
      <c r="B215" s="529"/>
      <c r="C215" s="227" t="s">
        <v>472</v>
      </c>
      <c r="D215" s="229">
        <f>'T 5'!D26</f>
        <v>129804.23935501356</v>
      </c>
      <c r="E215" s="229">
        <f>'T 5'!E26</f>
        <v>132598.0306204175</v>
      </c>
      <c r="F215" s="229">
        <f>'T 5'!F26</f>
        <v>137565.29540396127</v>
      </c>
      <c r="G215" s="229">
        <f>'T 5'!G26</f>
        <v>132348.86074865222</v>
      </c>
      <c r="H215" s="229">
        <f>'T 5'!H26</f>
        <v>532316.42612804449</v>
      </c>
      <c r="I215" s="229">
        <f>'T 5'!I26</f>
        <v>137982.10352158043</v>
      </c>
      <c r="J215" s="229">
        <f>'T 5'!J26</f>
        <v>137726.47557514836</v>
      </c>
      <c r="K215" s="229">
        <f>'T 5'!K26</f>
        <v>141580.05613752533</v>
      </c>
      <c r="L215" s="229">
        <f>'T 5'!L26</f>
        <v>140206.42083147302</v>
      </c>
      <c r="M215" s="229">
        <f>'T 5'!M26</f>
        <v>557495.05606572714</v>
      </c>
      <c r="N215" s="229">
        <f>'T 5'!N26</f>
        <v>145295.80241034823</v>
      </c>
      <c r="O215" s="229">
        <f>'T 5'!O26</f>
        <v>145323.7744242906</v>
      </c>
      <c r="P215" s="229">
        <f>'T 5'!P26</f>
        <v>150108.50079970542</v>
      </c>
      <c r="Q215" s="229">
        <f>'T 5'!Q26</f>
        <v>147741.63031722585</v>
      </c>
      <c r="R215" s="229">
        <f>'T 5'!R26</f>
        <v>588469.70795157016</v>
      </c>
      <c r="S215" s="229">
        <f>'T 5'!S26</f>
        <v>152884.31648964406</v>
      </c>
      <c r="T215" s="229">
        <f>'T 5'!T26</f>
        <v>151722.45565257801</v>
      </c>
      <c r="U215" s="229">
        <f>'T 5'!U26</f>
        <v>157306.95660273655</v>
      </c>
      <c r="V215" s="229">
        <f>'T 5'!V26</f>
        <v>157946.85594720845</v>
      </c>
      <c r="W215" s="229">
        <f>'T 5'!W26</f>
        <v>619860.58469216712</v>
      </c>
      <c r="X215" s="229">
        <f>'T 5'!X26</f>
        <v>157548.93314249031</v>
      </c>
      <c r="Y215" s="229">
        <f>'T 5'!Y26</f>
        <v>160746.99641524395</v>
      </c>
      <c r="Z215" s="229">
        <f>'T 5'!Z26</f>
        <v>165017.31004610576</v>
      </c>
      <c r="AA215" s="229">
        <f>'T 5'!AA26</f>
        <v>166011.46166797527</v>
      </c>
      <c r="AB215" s="229">
        <f>'T 5'!AB26</f>
        <v>649324.70127181523</v>
      </c>
      <c r="AC215" s="229">
        <f>'T 5'!AC26</f>
        <v>162867.89938536493</v>
      </c>
      <c r="AD215" s="229">
        <f>'T 5'!AD26</f>
        <v>166165.59153133497</v>
      </c>
      <c r="AE215" s="229">
        <f>'T 5'!AE26</f>
        <v>171750.7588948817</v>
      </c>
      <c r="AF215" s="229">
        <f>'T 5'!AF26</f>
        <v>168437.00625089867</v>
      </c>
      <c r="AG215" s="229">
        <f>'T 5'!AG26</f>
        <v>669221.25606248027</v>
      </c>
      <c r="AH215" s="229">
        <f>'T 5'!AH26</f>
        <v>161083.59860295281</v>
      </c>
      <c r="AI215" s="229">
        <f>'T 5'!AI26</f>
        <v>162753.55421548302</v>
      </c>
      <c r="AJ215" s="229">
        <f>'T 5'!AJ26</f>
        <v>167889.53756970397</v>
      </c>
      <c r="AK215" s="229">
        <f>'T 5'!AK26</f>
        <v>167472.27675997204</v>
      </c>
      <c r="AL215" s="229">
        <f>'T 5'!AL26</f>
        <v>659198.96714811167</v>
      </c>
      <c r="AM215" s="229">
        <f>'T 5'!AM26</f>
        <v>163190.32051781137</v>
      </c>
      <c r="AN215" s="229">
        <f>'T 5'!AN26</f>
        <v>164459.50665716711</v>
      </c>
      <c r="AO215" s="229">
        <f>'T 5'!AO26</f>
        <v>170445.9906209482</v>
      </c>
      <c r="AP215" s="229">
        <f>'T 5'!AP26</f>
        <v>169243.41408415374</v>
      </c>
      <c r="AQ215" s="229">
        <f>'T 5'!AQ26</f>
        <v>667339.23188008054</v>
      </c>
      <c r="AR215" s="229">
        <f>'T 5'!AR26</f>
        <v>165895.8966436224</v>
      </c>
      <c r="AS215" s="229">
        <f>'T 5'!AS26</f>
        <v>165311.56110036804</v>
      </c>
      <c r="AT215" s="229">
        <f>'T 5'!AT26</f>
        <v>171662.3403282917</v>
      </c>
      <c r="AU215" s="229">
        <f>'T 5'!AU26</f>
        <v>169640.03417538121</v>
      </c>
      <c r="AV215" s="229">
        <f>'T 5'!AV26</f>
        <v>672509.83224766306</v>
      </c>
      <c r="AW215" s="229">
        <f>'T 5'!AW26</f>
        <v>165822.72448643684</v>
      </c>
      <c r="AX215" s="229">
        <f>'T 5'!AX26</f>
        <v>155195.76290759438</v>
      </c>
      <c r="AY215" s="229">
        <f>'T 5'!AY26</f>
        <v>0</v>
      </c>
      <c r="AZ215" s="229">
        <f>'T 5'!AZ26</f>
        <v>0</v>
      </c>
      <c r="BA215" s="229">
        <f>'T 5'!BA26</f>
        <v>321018.48739403114</v>
      </c>
    </row>
    <row r="216" spans="1:53" ht="39" customHeight="1">
      <c r="A216" s="216" t="s">
        <v>81</v>
      </c>
      <c r="B216" s="533"/>
      <c r="C216" s="222" t="s">
        <v>76</v>
      </c>
      <c r="D216" s="235" t="e">
        <f>D215/B215*100-100</f>
        <v>#DIV/0!</v>
      </c>
      <c r="E216" s="235">
        <f>E215/D215*100-100</f>
        <v>2.1523112644749318</v>
      </c>
      <c r="F216" s="235">
        <f>F215/E215*100-100</f>
        <v>3.7461075102716421</v>
      </c>
      <c r="G216" s="235">
        <f>G215/F215*100-100</f>
        <v>-3.7919699441570316</v>
      </c>
      <c r="H216" s="236"/>
      <c r="I216" s="235">
        <f>I215/G215*100-100</f>
        <v>4.2563590960004376</v>
      </c>
      <c r="J216" s="235">
        <f>J215/I215*100-100</f>
        <v>-0.18526166793223808</v>
      </c>
      <c r="K216" s="235">
        <f>K215/J215*100-100</f>
        <v>2.797995480741335</v>
      </c>
      <c r="L216" s="235">
        <f>L215/K215*100-100</f>
        <v>-0.97021808263588127</v>
      </c>
      <c r="M216" s="236"/>
      <c r="N216" s="235">
        <f>N215/L215*100-100</f>
        <v>3.6299204763186879</v>
      </c>
      <c r="O216" s="235">
        <f>O215/N215*100-100</f>
        <v>1.9251770167016957E-2</v>
      </c>
      <c r="P216" s="235">
        <f>P215/O215*100-100</f>
        <v>3.2924594715281899</v>
      </c>
      <c r="Q216" s="235">
        <f>Q215/P215*100-100</f>
        <v>-1.5767731140275458</v>
      </c>
      <c r="R216" s="236"/>
      <c r="S216" s="235">
        <f>S215/Q215*100-100</f>
        <v>3.4808646428065089</v>
      </c>
      <c r="T216" s="235">
        <f>T215/S215*100-100</f>
        <v>-0.75996077540415286</v>
      </c>
      <c r="U216" s="235">
        <f>U215/T215*100-100</f>
        <v>3.6807346191036032</v>
      </c>
      <c r="V216" s="235">
        <f>V215/U215*100-100</f>
        <v>0.40678388183931702</v>
      </c>
      <c r="W216" s="236"/>
      <c r="X216" s="235">
        <f>X215/V215*100-100</f>
        <v>-0.25193461581226018</v>
      </c>
      <c r="Y216" s="235">
        <f>Y215/X215*100-100</f>
        <v>2.0298857053263788</v>
      </c>
      <c r="Z216" s="235">
        <f>Z215/Y215*100-100</f>
        <v>2.6565433420794307</v>
      </c>
      <c r="AA216" s="235">
        <f>AA215/Z215*100-100</f>
        <v>0.6024529315086653</v>
      </c>
      <c r="AB216" s="236"/>
      <c r="AC216" s="235">
        <f>AC215/AA215*100-100</f>
        <v>-1.8935814738487693</v>
      </c>
      <c r="AD216" s="235">
        <f>AD215/AC215*100-100</f>
        <v>2.0247649527101146</v>
      </c>
      <c r="AE216" s="235">
        <f>AE215/AD215*100-100</f>
        <v>3.3612057177875556</v>
      </c>
      <c r="AF216" s="235">
        <f>AF215/AE215*100-100</f>
        <v>-1.9293962165321119</v>
      </c>
      <c r="AG216" s="235"/>
      <c r="AH216" s="235">
        <f>AH215/AF215*100-100</f>
        <v>-4.3656722543456112</v>
      </c>
      <c r="AI216" s="235">
        <f>AI215/AH215*100-100</f>
        <v>1.0367012079525182</v>
      </c>
      <c r="AJ216" s="235">
        <f>AJ215/AI215*100-100</f>
        <v>3.1556812255055178</v>
      </c>
      <c r="AK216" s="235">
        <f>AK215/AJ215*100-100</f>
        <v>-0.24853294360805478</v>
      </c>
      <c r="AL216" s="235"/>
      <c r="AM216" s="235">
        <f>AM215/AK215*100-100</f>
        <v>-2.5568149696189693</v>
      </c>
      <c r="AN216" s="235">
        <f>AN215/AM215*100-100</f>
        <v>0.77773371320586193</v>
      </c>
      <c r="AO216" s="235">
        <f>AO215/AN215*100-100</f>
        <v>3.6400960245250928</v>
      </c>
      <c r="AP216" s="235">
        <f>AP215/AO215*100-100</f>
        <v>-0.7055469784964572</v>
      </c>
      <c r="AQ216" s="235"/>
      <c r="AR216" s="235">
        <f>AR215/AP215*100-100</f>
        <v>-1.9779306974195379</v>
      </c>
      <c r="AS216" s="235">
        <f>AS215/AR215*100-100</f>
        <v>-0.35223025709288436</v>
      </c>
      <c r="AT216" s="235">
        <f>AT215/AS215*100-100</f>
        <v>3.8417030155972043</v>
      </c>
      <c r="AU216" s="235">
        <f>AU215/AT215*100-100</f>
        <v>-1.1780721089104276</v>
      </c>
      <c r="AV216" s="235"/>
      <c r="AW216" s="237">
        <f>AW215/AU215*100-100</f>
        <v>-2.2502410515891995</v>
      </c>
      <c r="AX216" s="237">
        <f>AX215/AW215*100-100</f>
        <v>-6.4086280163076594</v>
      </c>
      <c r="AY216" s="237">
        <f>AY215/AX215*100-100</f>
        <v>-100</v>
      </c>
      <c r="AZ216" s="237" t="e">
        <f>AZ215/AY215*100-100</f>
        <v>#DIV/0!</v>
      </c>
      <c r="BA216" s="237"/>
    </row>
    <row r="217" spans="1:53" ht="39" customHeight="1">
      <c r="A217" s="217" t="s">
        <v>79</v>
      </c>
      <c r="B217" s="530"/>
      <c r="C217" s="223" t="s">
        <v>77</v>
      </c>
      <c r="D217" s="242" t="e">
        <f>D215/#REF!*100-100</f>
        <v>#REF!</v>
      </c>
      <c r="E217" s="242" t="e">
        <f>E215/#REF!*100-100</f>
        <v>#REF!</v>
      </c>
      <c r="F217" s="242" t="e">
        <f>F215/#REF!*100-100</f>
        <v>#REF!</v>
      </c>
      <c r="G217" s="242" t="e">
        <f>G215/#REF!*100-100</f>
        <v>#REF!</v>
      </c>
      <c r="H217" s="243"/>
      <c r="I217" s="242">
        <f t="shared" ref="I217:BA217" si="120">I215/D215*100-100</f>
        <v>6.3001518341789193</v>
      </c>
      <c r="J217" s="242">
        <f t="shared" si="120"/>
        <v>3.8676629892127323</v>
      </c>
      <c r="K217" s="242">
        <f t="shared" si="120"/>
        <v>2.9184400918666995</v>
      </c>
      <c r="L217" s="242">
        <f t="shared" si="120"/>
        <v>5.9370062109890966</v>
      </c>
      <c r="M217" s="242">
        <f t="shared" si="120"/>
        <v>4.7300118316518223</v>
      </c>
      <c r="N217" s="242">
        <f t="shared" si="120"/>
        <v>5.3004691928210264</v>
      </c>
      <c r="O217" s="242">
        <f t="shared" si="120"/>
        <v>5.5162225108976344</v>
      </c>
      <c r="P217" s="242">
        <f t="shared" si="120"/>
        <v>6.0237613226370712</v>
      </c>
      <c r="Q217" s="242">
        <f t="shared" si="120"/>
        <v>5.3743683356770759</v>
      </c>
      <c r="R217" s="242">
        <f t="shared" si="120"/>
        <v>5.5560406408682468</v>
      </c>
      <c r="S217" s="242">
        <f t="shared" si="120"/>
        <v>5.2228033800069085</v>
      </c>
      <c r="T217" s="242">
        <f t="shared" si="120"/>
        <v>4.403051911936771</v>
      </c>
      <c r="U217" s="242">
        <f t="shared" si="120"/>
        <v>4.7955017635118935</v>
      </c>
      <c r="V217" s="242">
        <f t="shared" si="120"/>
        <v>6.9074813971324716</v>
      </c>
      <c r="W217" s="242">
        <f t="shared" si="120"/>
        <v>5.3343232993023264</v>
      </c>
      <c r="X217" s="242">
        <f t="shared" si="120"/>
        <v>3.0510759768888533</v>
      </c>
      <c r="Y217" s="242">
        <f t="shared" si="120"/>
        <v>5.9480587259481297</v>
      </c>
      <c r="Z217" s="242">
        <f t="shared" si="120"/>
        <v>4.9014701001691634</v>
      </c>
      <c r="AA217" s="242">
        <f t="shared" si="120"/>
        <v>5.1058982291247901</v>
      </c>
      <c r="AB217" s="242">
        <f t="shared" si="120"/>
        <v>4.7533457211641235</v>
      </c>
      <c r="AC217" s="242">
        <f t="shared" si="120"/>
        <v>3.3760725234896114</v>
      </c>
      <c r="AD217" s="242">
        <f t="shared" si="120"/>
        <v>3.3708842074371432</v>
      </c>
      <c r="AE217" s="242">
        <f t="shared" si="120"/>
        <v>4.0804500127257057</v>
      </c>
      <c r="AF217" s="242">
        <f t="shared" si="120"/>
        <v>1.461070554137109</v>
      </c>
      <c r="AG217" s="242">
        <f t="shared" si="120"/>
        <v>3.064191882996937</v>
      </c>
      <c r="AH217" s="242">
        <f t="shared" si="120"/>
        <v>-1.0955509275589321</v>
      </c>
      <c r="AI217" s="242">
        <f t="shared" si="120"/>
        <v>-2.053395823050721</v>
      </c>
      <c r="AJ217" s="242">
        <f t="shared" si="120"/>
        <v>-2.2481538655331121</v>
      </c>
      <c r="AK217" s="242">
        <f t="shared" si="120"/>
        <v>-0.57275388134695504</v>
      </c>
      <c r="AL217" s="242">
        <f t="shared" si="120"/>
        <v>-1.497604689566657</v>
      </c>
      <c r="AM217" s="242">
        <f t="shared" si="120"/>
        <v>1.3078438358279527</v>
      </c>
      <c r="AN217" s="242">
        <f t="shared" si="120"/>
        <v>1.0481813745372648</v>
      </c>
      <c r="AO217" s="242">
        <f t="shared" si="120"/>
        <v>1.5226994416985775</v>
      </c>
      <c r="AP217" s="242">
        <f t="shared" si="120"/>
        <v>1.0575704578974552</v>
      </c>
      <c r="AQ217" s="242">
        <f t="shared" si="120"/>
        <v>1.2348721915002443</v>
      </c>
      <c r="AR217" s="242">
        <f t="shared" si="120"/>
        <v>1.6579268410198011</v>
      </c>
      <c r="AS217" s="242">
        <f t="shared" si="120"/>
        <v>0.51809376090197645</v>
      </c>
      <c r="AT217" s="242">
        <f t="shared" si="120"/>
        <v>0.713627644107234</v>
      </c>
      <c r="AU217" s="242">
        <f t="shared" si="120"/>
        <v>0.23434890708966805</v>
      </c>
      <c r="AV217" s="242">
        <f t="shared" si="120"/>
        <v>0.77480839138073065</v>
      </c>
      <c r="AW217" s="244">
        <f t="shared" si="120"/>
        <v>-4.41072736975201E-2</v>
      </c>
      <c r="AX217" s="244">
        <f t="shared" si="120"/>
        <v>-6.119232148943226</v>
      </c>
      <c r="AY217" s="244">
        <f t="shared" si="120"/>
        <v>-100</v>
      </c>
      <c r="AZ217" s="244">
        <f t="shared" si="120"/>
        <v>-100</v>
      </c>
      <c r="BA217" s="244">
        <f t="shared" si="120"/>
        <v>-52.265606835646878</v>
      </c>
    </row>
    <row r="218" spans="1:53" s="537" customFormat="1">
      <c r="B218" s="538"/>
    </row>
    <row r="219" spans="1:53" s="537" customFormat="1">
      <c r="B219" s="538"/>
    </row>
    <row r="220" spans="1:53" s="71" customFormat="1" ht="57.75" customHeight="1" thickBot="1">
      <c r="A220" s="374" t="s">
        <v>186</v>
      </c>
      <c r="B220" s="358" t="s">
        <v>451</v>
      </c>
      <c r="C220" s="375" t="s">
        <v>185</v>
      </c>
      <c r="D220" s="372" t="s">
        <v>132</v>
      </c>
      <c r="E220" s="372" t="s">
        <v>133</v>
      </c>
      <c r="F220" s="372" t="s">
        <v>134</v>
      </c>
      <c r="G220" s="372" t="s">
        <v>135</v>
      </c>
      <c r="H220" s="372">
        <v>2011</v>
      </c>
      <c r="I220" s="372" t="s">
        <v>136</v>
      </c>
      <c r="J220" s="372" t="s">
        <v>137</v>
      </c>
      <c r="K220" s="372" t="s">
        <v>138</v>
      </c>
      <c r="L220" s="372" t="s">
        <v>139</v>
      </c>
      <c r="M220" s="372">
        <v>2012</v>
      </c>
      <c r="N220" s="372" t="s">
        <v>140</v>
      </c>
      <c r="O220" s="372" t="s">
        <v>141</v>
      </c>
      <c r="P220" s="372" t="s">
        <v>142</v>
      </c>
      <c r="Q220" s="372" t="s">
        <v>143</v>
      </c>
      <c r="R220" s="372">
        <v>2013</v>
      </c>
      <c r="S220" s="372" t="s">
        <v>144</v>
      </c>
      <c r="T220" s="372" t="s">
        <v>145</v>
      </c>
      <c r="U220" s="372" t="s">
        <v>146</v>
      </c>
      <c r="V220" s="372" t="s">
        <v>147</v>
      </c>
      <c r="W220" s="372">
        <v>2014</v>
      </c>
      <c r="X220" s="372" t="s">
        <v>148</v>
      </c>
      <c r="Y220" s="372" t="s">
        <v>149</v>
      </c>
      <c r="Z220" s="372" t="s">
        <v>150</v>
      </c>
      <c r="AA220" s="372" t="s">
        <v>151</v>
      </c>
      <c r="AB220" s="372">
        <v>2015</v>
      </c>
      <c r="AC220" s="372" t="s">
        <v>152</v>
      </c>
      <c r="AD220" s="372" t="s">
        <v>153</v>
      </c>
      <c r="AE220" s="372" t="s">
        <v>68</v>
      </c>
      <c r="AF220" s="372" t="s">
        <v>69</v>
      </c>
      <c r="AG220" s="372">
        <v>2016</v>
      </c>
      <c r="AH220" s="372" t="s">
        <v>70</v>
      </c>
      <c r="AI220" s="372" t="s">
        <v>71</v>
      </c>
      <c r="AJ220" s="372" t="s">
        <v>72</v>
      </c>
      <c r="AK220" s="372" t="s">
        <v>73</v>
      </c>
      <c r="AL220" s="372">
        <v>2017</v>
      </c>
      <c r="AM220" s="372" t="s">
        <v>83</v>
      </c>
      <c r="AN220" s="372" t="s">
        <v>84</v>
      </c>
      <c r="AO220" s="372" t="s">
        <v>82</v>
      </c>
      <c r="AP220" s="372" t="s">
        <v>154</v>
      </c>
      <c r="AQ220" s="372">
        <v>2018</v>
      </c>
      <c r="AR220" s="372" t="s">
        <v>85</v>
      </c>
      <c r="AS220" s="372" t="s">
        <v>155</v>
      </c>
      <c r="AT220" s="372" t="s">
        <v>156</v>
      </c>
      <c r="AU220" s="372" t="s">
        <v>157</v>
      </c>
      <c r="AV220" s="372">
        <v>2019</v>
      </c>
      <c r="AW220" s="373" t="s">
        <v>443</v>
      </c>
      <c r="AX220" s="373" t="s">
        <v>444</v>
      </c>
      <c r="AY220" s="373" t="s">
        <v>445</v>
      </c>
      <c r="AZ220" s="373" t="s">
        <v>446</v>
      </c>
      <c r="BA220" s="231">
        <v>2020</v>
      </c>
    </row>
    <row r="221" spans="1:53" s="1" customFormat="1" ht="39" customHeight="1">
      <c r="A221" s="218" t="s">
        <v>75</v>
      </c>
      <c r="B221" s="528"/>
      <c r="C221" s="221" t="s">
        <v>74</v>
      </c>
      <c r="D221" s="219"/>
      <c r="E221" s="219"/>
      <c r="F221" s="219"/>
      <c r="G221" s="219"/>
      <c r="H221" s="219"/>
      <c r="I221" s="219"/>
      <c r="J221" s="219"/>
      <c r="K221" s="219"/>
      <c r="L221" s="219"/>
      <c r="M221" s="219"/>
      <c r="N221" s="219">
        <f>'T 6'!D7</f>
        <v>25390.527947852257</v>
      </c>
      <c r="O221" s="219">
        <f>'T 6'!E7</f>
        <v>26313.836450607865</v>
      </c>
      <c r="P221" s="219">
        <f>'T 6'!F7</f>
        <v>26186.291838440815</v>
      </c>
      <c r="Q221" s="219">
        <f>'T 6'!G7</f>
        <v>27459.971171215366</v>
      </c>
      <c r="R221" s="219">
        <f>'T 6'!H7</f>
        <v>105350.6274081163</v>
      </c>
      <c r="S221" s="219">
        <f>'T 6'!I7</f>
        <v>28929.765906510525</v>
      </c>
      <c r="T221" s="219">
        <f>'T 6'!J7</f>
        <v>29251.190824982761</v>
      </c>
      <c r="U221" s="219">
        <f>'T 6'!K7</f>
        <v>29392.102155568613</v>
      </c>
      <c r="V221" s="219">
        <f>'T 6'!L7</f>
        <v>30887.551928769048</v>
      </c>
      <c r="W221" s="219">
        <f>'T 6'!M7</f>
        <v>118460.61081583094</v>
      </c>
      <c r="X221" s="219">
        <f>'T 6'!N7</f>
        <v>32198.371473357882</v>
      </c>
      <c r="Y221" s="219">
        <f>'T 6'!O7</f>
        <v>32492.529670075099</v>
      </c>
      <c r="Z221" s="219">
        <f>'T 6'!P7</f>
        <v>32775.34283353205</v>
      </c>
      <c r="AA221" s="219">
        <f>'T 6'!Q7</f>
        <v>33763.575348735016</v>
      </c>
      <c r="AB221" s="219">
        <f>'T 6'!R7</f>
        <v>131229.81932570005</v>
      </c>
      <c r="AC221" s="219">
        <f>'T 6'!S7</f>
        <v>35433.279822721488</v>
      </c>
      <c r="AD221" s="219">
        <f>'T 6'!T7</f>
        <v>35261.89933769191</v>
      </c>
      <c r="AE221" s="219">
        <f>'T 6'!U7</f>
        <v>34580.018198563172</v>
      </c>
      <c r="AF221" s="219">
        <f>'T 6'!V7</f>
        <v>36706.526220751737</v>
      </c>
      <c r="AG221" s="219">
        <f>'T 6'!W7</f>
        <v>141981.72357972828</v>
      </c>
      <c r="AH221" s="219">
        <f>'T 6'!X7</f>
        <v>37392.44104581487</v>
      </c>
      <c r="AI221" s="219">
        <f>'T 6'!Y7</f>
        <v>37645.818554312136</v>
      </c>
      <c r="AJ221" s="219">
        <f>'T 6'!Z7</f>
        <v>36444.405396379087</v>
      </c>
      <c r="AK221" s="219">
        <f>'T 6'!AA7</f>
        <v>38008.205218750227</v>
      </c>
      <c r="AL221" s="219">
        <f>'T 6'!AB7</f>
        <v>149490.87021525632</v>
      </c>
      <c r="AM221" s="219">
        <f>'T 6'!AC7</f>
        <v>38462.622652599064</v>
      </c>
      <c r="AN221" s="219">
        <f>'T 6'!AD7</f>
        <v>38219.981638019104</v>
      </c>
      <c r="AO221" s="219">
        <f>'T 6'!AE7</f>
        <v>37455.094442844958</v>
      </c>
      <c r="AP221" s="219">
        <f>'T 6'!AF7</f>
        <v>39447.979862914202</v>
      </c>
      <c r="AQ221" s="219">
        <f>'T 6'!AG7</f>
        <v>153585.67859637731</v>
      </c>
      <c r="AR221" s="219">
        <f>'T 6'!AH7</f>
        <v>39809.226180705598</v>
      </c>
      <c r="AS221" s="219">
        <f>'T 6'!AI7</f>
        <v>38926.244939369506</v>
      </c>
      <c r="AT221" s="219">
        <f>'T 6'!AJ7</f>
        <v>39161.96794281817</v>
      </c>
      <c r="AU221" s="219">
        <f>'T 6'!AK7</f>
        <v>39075.934076057536</v>
      </c>
      <c r="AV221" s="219">
        <f>'T 6'!AL7</f>
        <v>156973.37313895082</v>
      </c>
      <c r="AW221" s="219">
        <f>'T 6'!AM7</f>
        <v>39827.256042476693</v>
      </c>
      <c r="AX221" s="219">
        <f>'T 6'!AN7</f>
        <v>32102.334641960562</v>
      </c>
      <c r="AY221" s="219">
        <f>'T 6'!AO7</f>
        <v>0</v>
      </c>
      <c r="AZ221" s="219">
        <f>'T 6'!AP7</f>
        <v>0</v>
      </c>
      <c r="BA221" s="219">
        <f>'T 6'!AQ7</f>
        <v>0</v>
      </c>
    </row>
    <row r="222" spans="1:53" s="1" customFormat="1" ht="39" customHeight="1">
      <c r="A222" s="216" t="s">
        <v>81</v>
      </c>
      <c r="B222" s="533"/>
      <c r="C222" s="222" t="s">
        <v>76</v>
      </c>
      <c r="D222" s="235" t="e">
        <f>D221/B221*100-100</f>
        <v>#DIV/0!</v>
      </c>
      <c r="E222" s="235" t="e">
        <f>E221/D221*100-100</f>
        <v>#DIV/0!</v>
      </c>
      <c r="F222" s="235" t="e">
        <f>F221/E221*100-100</f>
        <v>#DIV/0!</v>
      </c>
      <c r="G222" s="235" t="e">
        <f>G221/F221*100-100</f>
        <v>#DIV/0!</v>
      </c>
      <c r="H222" s="236"/>
      <c r="I222" s="235" t="e">
        <f>I221/G221*100-100</f>
        <v>#DIV/0!</v>
      </c>
      <c r="J222" s="235" t="e">
        <f>J221/I221*100-100</f>
        <v>#DIV/0!</v>
      </c>
      <c r="K222" s="235" t="e">
        <f>K221/J221*100-100</f>
        <v>#DIV/0!</v>
      </c>
      <c r="L222" s="235" t="e">
        <f>L221/K221*100-100</f>
        <v>#DIV/0!</v>
      </c>
      <c r="M222" s="236"/>
      <c r="N222" s="235" t="e">
        <f>N221/L221*100-100</f>
        <v>#DIV/0!</v>
      </c>
      <c r="O222" s="235">
        <f>O221/N221*100-100</f>
        <v>3.6364289259834379</v>
      </c>
      <c r="P222" s="235">
        <f>P221/O221*100-100</f>
        <v>-0.48470549859371204</v>
      </c>
      <c r="Q222" s="235">
        <f>Q221/P221*100-100</f>
        <v>4.8639163598750628</v>
      </c>
      <c r="R222" s="236"/>
      <c r="S222" s="235">
        <f>S221/Q221*100-100</f>
        <v>5.352499192846409</v>
      </c>
      <c r="T222" s="235">
        <f>T221/S221*100-100</f>
        <v>1.1110526075840141</v>
      </c>
      <c r="U222" s="235">
        <f>U221/T221*100-100</f>
        <v>0.4817285266400404</v>
      </c>
      <c r="V222" s="235">
        <f>V221/U221*100-100</f>
        <v>5.0879306464206309</v>
      </c>
      <c r="W222" s="236"/>
      <c r="X222" s="235">
        <f>X221/V221*100-100</f>
        <v>4.2438440819517353</v>
      </c>
      <c r="Y222" s="235">
        <f>Y221/X221*100-100</f>
        <v>0.91358097710194386</v>
      </c>
      <c r="Z222" s="235">
        <f>Z221/Y221*100-100</f>
        <v>0.87039441474270518</v>
      </c>
      <c r="AA222" s="235">
        <f>AA221/Z221*100-100</f>
        <v>3.0151706428282381</v>
      </c>
      <c r="AB222" s="236"/>
      <c r="AC222" s="235">
        <f>AC221/AA221*100-100</f>
        <v>4.9452833615531944</v>
      </c>
      <c r="AD222" s="235">
        <f>AD221/AC221*100-100</f>
        <v>-0.48367096099210016</v>
      </c>
      <c r="AE222" s="235">
        <f>AE221/AD221*100-100</f>
        <v>-1.933761799381756</v>
      </c>
      <c r="AF222" s="235">
        <f>AF221/AE221*100-100</f>
        <v>6.1495283489380057</v>
      </c>
      <c r="AG222" s="235"/>
      <c r="AH222" s="235">
        <f>AH221/AF221*100-100</f>
        <v>1.8686454308916751</v>
      </c>
      <c r="AI222" s="235">
        <f>AI221/AH221*100-100</f>
        <v>0.67761692312843991</v>
      </c>
      <c r="AJ222" s="235">
        <f>AJ221/AI221*100-100</f>
        <v>-3.1913588389630974</v>
      </c>
      <c r="AK222" s="235">
        <f>AK221/AJ221*100-100</f>
        <v>4.2909187442155599</v>
      </c>
      <c r="AL222" s="235"/>
      <c r="AM222" s="235">
        <f>AM221/AK221*100-100</f>
        <v>1.1955771950648852</v>
      </c>
      <c r="AN222" s="235">
        <f>AN221/AM221*100-100</f>
        <v>-0.63084885492997955</v>
      </c>
      <c r="AO222" s="235">
        <f>AO221/AN221*100-100</f>
        <v>-2.0012756741182756</v>
      </c>
      <c r="AP222" s="235">
        <f>AP221/AO221*100-100</f>
        <v>5.320732599167016</v>
      </c>
      <c r="AQ222" s="235"/>
      <c r="AR222" s="235">
        <f>AR221/AP221*100-100</f>
        <v>0.91575365594577818</v>
      </c>
      <c r="AS222" s="235">
        <f>AS221/AR221*100-100</f>
        <v>-2.2180316626301249</v>
      </c>
      <c r="AT222" s="235">
        <f>AT221/AS221*100-100</f>
        <v>0.60556317162321704</v>
      </c>
      <c r="AU222" s="235">
        <f>AU221/AT221*100-100</f>
        <v>-0.21968729172715484</v>
      </c>
      <c r="AV222" s="235"/>
      <c r="AW222" s="237">
        <f>AW221/AU221*100-100</f>
        <v>1.9227229858582007</v>
      </c>
      <c r="AX222" s="237">
        <f>AX221/AV221*100-100</f>
        <v>-79.549184680166121</v>
      </c>
      <c r="AY222" s="237">
        <f>AY221/AW221*100-100</f>
        <v>-100</v>
      </c>
      <c r="AZ222" s="237">
        <f>AZ221/AX221*100-100</f>
        <v>-100</v>
      </c>
      <c r="BA222" s="237" t="e">
        <f>BA221/AY221*100-100</f>
        <v>#DIV/0!</v>
      </c>
    </row>
    <row r="223" spans="1:53" ht="39" customHeight="1">
      <c r="A223" s="224" t="s">
        <v>79</v>
      </c>
      <c r="B223" s="534"/>
      <c r="C223" s="225" t="s">
        <v>77</v>
      </c>
      <c r="D223" s="238" t="e">
        <f>D221/#REF!*100-100</f>
        <v>#REF!</v>
      </c>
      <c r="E223" s="238" t="e">
        <f>E221/#REF!*100-100</f>
        <v>#REF!</v>
      </c>
      <c r="F223" s="238" t="e">
        <f>F221/#REF!*100-100</f>
        <v>#REF!</v>
      </c>
      <c r="G223" s="238" t="e">
        <f>G221/#REF!*100-100</f>
        <v>#REF!</v>
      </c>
      <c r="H223" s="239"/>
      <c r="I223" s="238" t="e">
        <f t="shared" ref="I223:BA223" si="121">I221/D221*100-100</f>
        <v>#DIV/0!</v>
      </c>
      <c r="J223" s="238" t="e">
        <f t="shared" si="121"/>
        <v>#DIV/0!</v>
      </c>
      <c r="K223" s="238" t="e">
        <f t="shared" si="121"/>
        <v>#DIV/0!</v>
      </c>
      <c r="L223" s="238" t="e">
        <f t="shared" si="121"/>
        <v>#DIV/0!</v>
      </c>
      <c r="M223" s="238" t="e">
        <f t="shared" si="121"/>
        <v>#DIV/0!</v>
      </c>
      <c r="N223" s="238" t="e">
        <f t="shared" si="121"/>
        <v>#DIV/0!</v>
      </c>
      <c r="O223" s="238" t="e">
        <f t="shared" si="121"/>
        <v>#DIV/0!</v>
      </c>
      <c r="P223" s="238" t="e">
        <f t="shared" si="121"/>
        <v>#DIV/0!</v>
      </c>
      <c r="Q223" s="238" t="e">
        <f t="shared" si="121"/>
        <v>#DIV/0!</v>
      </c>
      <c r="R223" s="238" t="e">
        <f t="shared" si="121"/>
        <v>#DIV/0!</v>
      </c>
      <c r="S223" s="238">
        <f t="shared" si="121"/>
        <v>13.939205856322687</v>
      </c>
      <c r="T223" s="238">
        <f t="shared" si="121"/>
        <v>11.162775066602038</v>
      </c>
      <c r="U223" s="238">
        <f t="shared" si="121"/>
        <v>12.242322574369808</v>
      </c>
      <c r="V223" s="238">
        <f t="shared" si="121"/>
        <v>12.482098892902727</v>
      </c>
      <c r="W223" s="238">
        <f t="shared" si="121"/>
        <v>12.444143647031211</v>
      </c>
      <c r="X223" s="238">
        <f t="shared" si="121"/>
        <v>11.298416922591727</v>
      </c>
      <c r="Y223" s="238">
        <f t="shared" si="121"/>
        <v>11.081049193812603</v>
      </c>
      <c r="Z223" s="238">
        <f t="shared" si="121"/>
        <v>11.510713524525656</v>
      </c>
      <c r="AA223" s="238">
        <f t="shared" si="121"/>
        <v>9.3112702055458243</v>
      </c>
      <c r="AB223" s="238">
        <f t="shared" si="121"/>
        <v>10.779286399021885</v>
      </c>
      <c r="AC223" s="238">
        <f t="shared" si="121"/>
        <v>10.04680734253995</v>
      </c>
      <c r="AD223" s="238">
        <f t="shared" si="121"/>
        <v>8.5230965262989002</v>
      </c>
      <c r="AE223" s="238">
        <f t="shared" si="121"/>
        <v>5.5061982850863842</v>
      </c>
      <c r="AF223" s="238">
        <f t="shared" si="121"/>
        <v>8.7163484365022441</v>
      </c>
      <c r="AG223" s="238">
        <f t="shared" si="121"/>
        <v>8.1931868147612192</v>
      </c>
      <c r="AH223" s="238">
        <f t="shared" si="121"/>
        <v>5.5291557340878086</v>
      </c>
      <c r="AI223" s="238">
        <f t="shared" si="121"/>
        <v>6.7606092167361567</v>
      </c>
      <c r="AJ223" s="238">
        <f t="shared" si="121"/>
        <v>5.3915159532604804</v>
      </c>
      <c r="AK223" s="238">
        <f t="shared" si="121"/>
        <v>3.5461786554528203</v>
      </c>
      <c r="AL223" s="238">
        <f t="shared" si="121"/>
        <v>5.2888121415932403</v>
      </c>
      <c r="AM223" s="238">
        <f t="shared" si="121"/>
        <v>2.8620265937518354</v>
      </c>
      <c r="AN223" s="238">
        <f t="shared" si="121"/>
        <v>1.5251709373210076</v>
      </c>
      <c r="AO223" s="238">
        <f t="shared" si="121"/>
        <v>2.7732351110502265</v>
      </c>
      <c r="AP223" s="238">
        <f t="shared" si="121"/>
        <v>3.788062698245227</v>
      </c>
      <c r="AQ223" s="238">
        <f t="shared" si="121"/>
        <v>2.7391695394004785</v>
      </c>
      <c r="AR223" s="238">
        <f t="shared" si="121"/>
        <v>3.5010704815147164</v>
      </c>
      <c r="AS223" s="238">
        <f t="shared" si="121"/>
        <v>1.8478902162732993</v>
      </c>
      <c r="AT223" s="238">
        <f t="shared" si="121"/>
        <v>4.5571197332791087</v>
      </c>
      <c r="AU223" s="238">
        <f t="shared" si="121"/>
        <v>-0.94313013784118027</v>
      </c>
      <c r="AV223" s="238">
        <f t="shared" si="121"/>
        <v>2.2057359602364812</v>
      </c>
      <c r="AW223" s="240">
        <f t="shared" si="121"/>
        <v>4.5290661238311714E-2</v>
      </c>
      <c r="AX223" s="240">
        <f t="shared" si="121"/>
        <v>-17.530358522990568</v>
      </c>
      <c r="AY223" s="240">
        <f t="shared" si="121"/>
        <v>-100</v>
      </c>
      <c r="AZ223" s="240">
        <f t="shared" si="121"/>
        <v>-100</v>
      </c>
      <c r="BA223" s="240">
        <f t="shared" si="121"/>
        <v>-100</v>
      </c>
    </row>
    <row r="224" spans="1:53" ht="39" customHeight="1">
      <c r="A224" s="376" t="s">
        <v>196</v>
      </c>
      <c r="B224" s="531"/>
      <c r="C224" s="380" t="s">
        <v>201</v>
      </c>
      <c r="D224" s="233" t="e">
        <f t="shared" ref="D224:AI224" si="122">D221/D225*100</f>
        <v>#DIV/0!</v>
      </c>
      <c r="E224" s="233" t="e">
        <f t="shared" si="122"/>
        <v>#DIV/0!</v>
      </c>
      <c r="F224" s="233" t="e">
        <f t="shared" si="122"/>
        <v>#DIV/0!</v>
      </c>
      <c r="G224" s="233" t="e">
        <f t="shared" si="122"/>
        <v>#DIV/0!</v>
      </c>
      <c r="H224" s="233" t="e">
        <f t="shared" si="122"/>
        <v>#DIV/0!</v>
      </c>
      <c r="I224" s="233" t="e">
        <f t="shared" si="122"/>
        <v>#DIV/0!</v>
      </c>
      <c r="J224" s="233" t="e">
        <f t="shared" si="122"/>
        <v>#DIV/0!</v>
      </c>
      <c r="K224" s="233" t="e">
        <f t="shared" si="122"/>
        <v>#DIV/0!</v>
      </c>
      <c r="L224" s="233" t="e">
        <f t="shared" si="122"/>
        <v>#DIV/0!</v>
      </c>
      <c r="M224" s="233" t="e">
        <f t="shared" si="122"/>
        <v>#DIV/0!</v>
      </c>
      <c r="N224" s="233">
        <f t="shared" si="122"/>
        <v>13.770244605510673</v>
      </c>
      <c r="O224" s="233">
        <f t="shared" si="122"/>
        <v>15.071162505376453</v>
      </c>
      <c r="P224" s="233">
        <f t="shared" si="122"/>
        <v>14.544637798624754</v>
      </c>
      <c r="Q224" s="233">
        <f t="shared" si="122"/>
        <v>14.896081296120345</v>
      </c>
      <c r="R224" s="233">
        <f t="shared" si="122"/>
        <v>14.563892382193661</v>
      </c>
      <c r="S224" s="233">
        <f t="shared" si="122"/>
        <v>14.69313367671784</v>
      </c>
      <c r="T224" s="233">
        <f t="shared" si="122"/>
        <v>15.447670013089414</v>
      </c>
      <c r="U224" s="233">
        <f t="shared" si="122"/>
        <v>15.567517917542773</v>
      </c>
      <c r="V224" s="233">
        <f t="shared" si="122"/>
        <v>17.589346089466716</v>
      </c>
      <c r="W224" s="233">
        <f t="shared" si="122"/>
        <v>15.780912692772075</v>
      </c>
      <c r="X224" s="233">
        <f t="shared" si="122"/>
        <v>21.141927081915576</v>
      </c>
      <c r="Y224" s="233">
        <f t="shared" si="122"/>
        <v>21.828321953005862</v>
      </c>
      <c r="Z224" s="233">
        <f t="shared" si="122"/>
        <v>22.455969114292174</v>
      </c>
      <c r="AA224" s="233">
        <f t="shared" si="122"/>
        <v>23.839548213864614</v>
      </c>
      <c r="AB224" s="233">
        <f t="shared" si="122"/>
        <v>22.290192944359386</v>
      </c>
      <c r="AC224" s="233">
        <f t="shared" si="122"/>
        <v>27.07069569871609</v>
      </c>
      <c r="AD224" s="233">
        <f t="shared" si="122"/>
        <v>26.253653633930462</v>
      </c>
      <c r="AE224" s="233">
        <f t="shared" si="122"/>
        <v>24.511430129172631</v>
      </c>
      <c r="AF224" s="233">
        <f t="shared" si="122"/>
        <v>25.13731915655152</v>
      </c>
      <c r="AG224" s="233">
        <f t="shared" si="122"/>
        <v>25.707116011249941</v>
      </c>
      <c r="AH224" s="233">
        <f t="shared" si="122"/>
        <v>25.613616284224406</v>
      </c>
      <c r="AI224" s="233">
        <f t="shared" si="122"/>
        <v>26.704166237871458</v>
      </c>
      <c r="AJ224" s="233">
        <f t="shared" ref="AJ224:BA224" si="123">AJ221/AJ225*100</f>
        <v>25.205619313800661</v>
      </c>
      <c r="AK224" s="233">
        <f t="shared" si="123"/>
        <v>24.544821419361277</v>
      </c>
      <c r="AL224" s="233">
        <f t="shared" si="123"/>
        <v>25.492951062711995</v>
      </c>
      <c r="AM224" s="233">
        <f t="shared" si="123"/>
        <v>24.016361861500968</v>
      </c>
      <c r="AN224" s="233">
        <f t="shared" si="123"/>
        <v>23.453780158953073</v>
      </c>
      <c r="AO224" s="233">
        <f t="shared" si="123"/>
        <v>21.786744786283514</v>
      </c>
      <c r="AP224" s="233">
        <f t="shared" si="123"/>
        <v>22.893362124950592</v>
      </c>
      <c r="AQ224" s="233">
        <f t="shared" si="123"/>
        <v>23.014633526592419</v>
      </c>
      <c r="AR224" s="233">
        <f t="shared" si="123"/>
        <v>24.466919707512456</v>
      </c>
      <c r="AS224" s="233">
        <f t="shared" si="123"/>
        <v>24.615175521425684</v>
      </c>
      <c r="AT224" s="233">
        <f t="shared" si="123"/>
        <v>24.544563805243929</v>
      </c>
      <c r="AU224" s="233">
        <f t="shared" si="123"/>
        <v>24.476215041529407</v>
      </c>
      <c r="AV224" s="233">
        <f t="shared" si="123"/>
        <v>24.525223887522724</v>
      </c>
      <c r="AW224" s="234">
        <f t="shared" si="123"/>
        <v>26.17388227623109</v>
      </c>
      <c r="AX224" s="234">
        <f t="shared" si="123"/>
        <v>27.53406405196198</v>
      </c>
      <c r="AY224" s="234" t="e">
        <f t="shared" si="123"/>
        <v>#DIV/0!</v>
      </c>
      <c r="AZ224" s="234" t="e">
        <f t="shared" si="123"/>
        <v>#DIV/0!</v>
      </c>
      <c r="BA224" s="234" t="e">
        <f t="shared" si="123"/>
        <v>#DIV/0!</v>
      </c>
    </row>
    <row r="225" spans="1:53" ht="51" customHeight="1">
      <c r="A225" s="249" t="s">
        <v>197</v>
      </c>
      <c r="B225" s="530"/>
      <c r="C225" s="515" t="s">
        <v>198</v>
      </c>
      <c r="D225" s="247"/>
      <c r="E225" s="247"/>
      <c r="F225" s="247"/>
      <c r="G225" s="247"/>
      <c r="H225" s="247"/>
      <c r="I225" s="247"/>
      <c r="J225" s="247"/>
      <c r="K225" s="247"/>
      <c r="L225" s="247"/>
      <c r="M225" s="247"/>
      <c r="N225" s="247">
        <f>'T 6'!D12</f>
        <v>184386.90579026676</v>
      </c>
      <c r="O225" s="247">
        <f>'T 6'!E12</f>
        <v>174597.25778433299</v>
      </c>
      <c r="P225" s="247">
        <f>'T 6'!F12</f>
        <v>180040.86592597596</v>
      </c>
      <c r="Q225" s="247">
        <f>'T 6'!G12</f>
        <v>184343.59094406434</v>
      </c>
      <c r="R225" s="247">
        <f>'T 6'!H12</f>
        <v>723368.62044464005</v>
      </c>
      <c r="S225" s="247">
        <f>'T 6'!I12</f>
        <v>196893.09675546948</v>
      </c>
      <c r="T225" s="247">
        <f>'T 6'!J12</f>
        <v>189356.65249320501</v>
      </c>
      <c r="U225" s="247">
        <f>'T 6'!K12</f>
        <v>188804.03614276333</v>
      </c>
      <c r="V225" s="247">
        <f>'T 6'!L12</f>
        <v>175603.75338379343</v>
      </c>
      <c r="W225" s="247">
        <f>'T 6'!M12</f>
        <v>750657.53877523122</v>
      </c>
      <c r="X225" s="247">
        <f>'T 6'!N12</f>
        <v>152296.29422428473</v>
      </c>
      <c r="Y225" s="247">
        <f>'T 6'!O12</f>
        <v>148854.91308048408</v>
      </c>
      <c r="Z225" s="247">
        <f>'T 6'!P12</f>
        <v>145953.81150872743</v>
      </c>
      <c r="AA225" s="247">
        <f>'T 6'!Q12</f>
        <v>141628.41948950518</v>
      </c>
      <c r="AB225" s="247">
        <f>'T 6'!R12</f>
        <v>588733.43830300146</v>
      </c>
      <c r="AC225" s="247">
        <f>'T 6'!S12</f>
        <v>130891.64836056289</v>
      </c>
      <c r="AD225" s="247">
        <f>'T 6'!T12</f>
        <v>134312.35068980689</v>
      </c>
      <c r="AE225" s="247">
        <f>'T 6'!U12</f>
        <v>141077.11388658333</v>
      </c>
      <c r="AF225" s="247">
        <f>'T 6'!V12</f>
        <v>146024.02902293956</v>
      </c>
      <c r="AG225" s="247">
        <f>'T 6'!W12</f>
        <v>552305.14195989259</v>
      </c>
      <c r="AH225" s="247">
        <f>'T 6'!X12</f>
        <v>145986.57460502803</v>
      </c>
      <c r="AI225" s="247">
        <f>'T 6'!Y12</f>
        <v>140973.57775178686</v>
      </c>
      <c r="AJ225" s="247">
        <f>'T 6'!Z12</f>
        <v>144588.41476045357</v>
      </c>
      <c r="AK225" s="247">
        <f>'T 6'!AA12</f>
        <v>154852.23774644724</v>
      </c>
      <c r="AL225" s="247">
        <f>'T 6'!AB12</f>
        <v>586400.80486371578</v>
      </c>
      <c r="AM225" s="247">
        <f>'T 6'!AC12</f>
        <v>160151.74519108131</v>
      </c>
      <c r="AN225" s="247">
        <f>'T 6'!AD12</f>
        <v>162958.7272456346</v>
      </c>
      <c r="AO225" s="247">
        <f>'T 6'!AE12</f>
        <v>171916.89171677412</v>
      </c>
      <c r="AP225" s="247">
        <f>'T 6'!AF12</f>
        <v>172311.86772659037</v>
      </c>
      <c r="AQ225" s="247">
        <f>'T 6'!AG12</f>
        <v>667339.23188008042</v>
      </c>
      <c r="AR225" s="247">
        <f>'T 6'!AH12</f>
        <v>162706.32616038853</v>
      </c>
      <c r="AS225" s="247">
        <f>'T 6'!AI12</f>
        <v>158139.21337057743</v>
      </c>
      <c r="AT225" s="247">
        <f>'T 6'!AJ12</f>
        <v>159554.54842693618</v>
      </c>
      <c r="AU225" s="247">
        <f>'T 6'!AK12</f>
        <v>159648.59766821144</v>
      </c>
      <c r="AV225" s="247">
        <f>'T 6'!AL12</f>
        <v>640048.68562611355</v>
      </c>
      <c r="AW225" s="247">
        <f>'T 6'!AM12</f>
        <v>152164.11391383249</v>
      </c>
      <c r="AX225" s="247">
        <f>'T 6'!AN12</f>
        <v>116591.34147933044</v>
      </c>
      <c r="AY225" s="247">
        <f>'T 6'!AO12</f>
        <v>0</v>
      </c>
      <c r="AZ225" s="247">
        <f>'T 6'!AP12</f>
        <v>0</v>
      </c>
      <c r="BA225" s="247">
        <f>'T 6'!AQ12</f>
        <v>0</v>
      </c>
    </row>
    <row r="226" spans="1:53" s="537" customFormat="1">
      <c r="B226" s="538"/>
    </row>
    <row r="227" spans="1:53" s="71" customFormat="1" ht="57.75" customHeight="1" thickBot="1">
      <c r="A227" s="374" t="s">
        <v>188</v>
      </c>
      <c r="B227" s="358" t="s">
        <v>452</v>
      </c>
      <c r="C227" s="375" t="s">
        <v>187</v>
      </c>
      <c r="D227" s="372" t="s">
        <v>132</v>
      </c>
      <c r="E227" s="372" t="s">
        <v>133</v>
      </c>
      <c r="F227" s="372" t="s">
        <v>134</v>
      </c>
      <c r="G227" s="372" t="s">
        <v>135</v>
      </c>
      <c r="H227" s="372">
        <v>2011</v>
      </c>
      <c r="I227" s="372" t="s">
        <v>136</v>
      </c>
      <c r="J227" s="372" t="s">
        <v>137</v>
      </c>
      <c r="K227" s="372" t="s">
        <v>138</v>
      </c>
      <c r="L227" s="372" t="s">
        <v>139</v>
      </c>
      <c r="M227" s="372">
        <v>2012</v>
      </c>
      <c r="N227" s="372" t="s">
        <v>140</v>
      </c>
      <c r="O227" s="372" t="s">
        <v>141</v>
      </c>
      <c r="P227" s="372" t="s">
        <v>142</v>
      </c>
      <c r="Q227" s="372" t="s">
        <v>143</v>
      </c>
      <c r="R227" s="372">
        <v>2013</v>
      </c>
      <c r="S227" s="372" t="s">
        <v>144</v>
      </c>
      <c r="T227" s="372" t="s">
        <v>145</v>
      </c>
      <c r="U227" s="372" t="s">
        <v>146</v>
      </c>
      <c r="V227" s="372" t="s">
        <v>147</v>
      </c>
      <c r="W227" s="372">
        <v>2014</v>
      </c>
      <c r="X227" s="372" t="s">
        <v>148</v>
      </c>
      <c r="Y227" s="372" t="s">
        <v>149</v>
      </c>
      <c r="Z227" s="372" t="s">
        <v>150</v>
      </c>
      <c r="AA227" s="372" t="s">
        <v>151</v>
      </c>
      <c r="AB227" s="372">
        <v>2015</v>
      </c>
      <c r="AC227" s="372" t="s">
        <v>152</v>
      </c>
      <c r="AD227" s="372" t="s">
        <v>153</v>
      </c>
      <c r="AE227" s="372" t="s">
        <v>68</v>
      </c>
      <c r="AF227" s="372" t="s">
        <v>69</v>
      </c>
      <c r="AG227" s="372">
        <v>2016</v>
      </c>
      <c r="AH227" s="372" t="s">
        <v>70</v>
      </c>
      <c r="AI227" s="372" t="s">
        <v>71</v>
      </c>
      <c r="AJ227" s="372" t="s">
        <v>72</v>
      </c>
      <c r="AK227" s="372" t="s">
        <v>73</v>
      </c>
      <c r="AL227" s="372">
        <v>2017</v>
      </c>
      <c r="AM227" s="372" t="s">
        <v>83</v>
      </c>
      <c r="AN227" s="372" t="s">
        <v>84</v>
      </c>
      <c r="AO227" s="372" t="s">
        <v>82</v>
      </c>
      <c r="AP227" s="372" t="s">
        <v>154</v>
      </c>
      <c r="AQ227" s="372">
        <v>2018</v>
      </c>
      <c r="AR227" s="372" t="s">
        <v>85</v>
      </c>
      <c r="AS227" s="372" t="s">
        <v>155</v>
      </c>
      <c r="AT227" s="372" t="s">
        <v>156</v>
      </c>
      <c r="AU227" s="372" t="s">
        <v>157</v>
      </c>
      <c r="AV227" s="372">
        <v>2019</v>
      </c>
      <c r="AW227" s="373" t="s">
        <v>443</v>
      </c>
      <c r="AX227" s="373" t="s">
        <v>444</v>
      </c>
      <c r="AY227" s="373" t="s">
        <v>445</v>
      </c>
      <c r="AZ227" s="373" t="s">
        <v>446</v>
      </c>
      <c r="BA227" s="231">
        <v>2020</v>
      </c>
    </row>
    <row r="228" spans="1:53" s="1" customFormat="1" ht="39" customHeight="1">
      <c r="A228" s="218" t="s">
        <v>75</v>
      </c>
      <c r="B228" s="528"/>
      <c r="C228" s="221" t="s">
        <v>74</v>
      </c>
      <c r="D228" s="219"/>
      <c r="E228" s="219"/>
      <c r="F228" s="219"/>
      <c r="G228" s="219"/>
      <c r="H228" s="219"/>
      <c r="I228" s="219"/>
      <c r="J228" s="219"/>
      <c r="K228" s="219"/>
      <c r="L228" s="219"/>
      <c r="M228" s="219"/>
      <c r="N228" s="219">
        <f>'T 6'!D8</f>
        <v>24773.382890219382</v>
      </c>
      <c r="O228" s="219">
        <f>'T 6'!E8</f>
        <v>25809.976955202012</v>
      </c>
      <c r="P228" s="219">
        <f>'T 6'!F8</f>
        <v>26952.027417864247</v>
      </c>
      <c r="Q228" s="219">
        <f>'T 6'!G8</f>
        <v>27756.273744612376</v>
      </c>
      <c r="R228" s="219">
        <f>'T 6'!H8</f>
        <v>105291.66100789802</v>
      </c>
      <c r="S228" s="219">
        <f>'T 6'!I8</f>
        <v>28858.648325114806</v>
      </c>
      <c r="T228" s="219">
        <f>'T 6'!J8</f>
        <v>29194.799755858588</v>
      </c>
      <c r="U228" s="219">
        <f>'T 6'!K8</f>
        <v>29186.20328851882</v>
      </c>
      <c r="V228" s="219">
        <f>'T 6'!L8</f>
        <v>28865.698926446315</v>
      </c>
      <c r="W228" s="219">
        <f>'T 6'!M8</f>
        <v>116105.35029593854</v>
      </c>
      <c r="X228" s="219">
        <f>'T 6'!N8</f>
        <v>30051.665168564217</v>
      </c>
      <c r="Y228" s="219">
        <f>'T 6'!O8</f>
        <v>30189.694921348448</v>
      </c>
      <c r="Z228" s="219">
        <f>'T 6'!P8</f>
        <v>29887.950181552926</v>
      </c>
      <c r="AA228" s="219">
        <f>'T 6'!Q8</f>
        <v>28955.447588197309</v>
      </c>
      <c r="AB228" s="219">
        <f>'T 6'!R8</f>
        <v>119084.75785966289</v>
      </c>
      <c r="AC228" s="219">
        <f>'T 6'!S8</f>
        <v>28066.129332180357</v>
      </c>
      <c r="AD228" s="219">
        <f>'T 6'!T8</f>
        <v>27514.970848707333</v>
      </c>
      <c r="AE228" s="219">
        <f>'T 6'!U8</f>
        <v>26593.973300105648</v>
      </c>
      <c r="AF228" s="219">
        <f>'T 6'!V8</f>
        <v>25765.95723678271</v>
      </c>
      <c r="AG228" s="219">
        <f>'T 6'!W8</f>
        <v>107941.03071777604</v>
      </c>
      <c r="AH228" s="219">
        <f>'T 6'!X8</f>
        <v>25719.867000612718</v>
      </c>
      <c r="AI228" s="219">
        <f>'T 6'!Y8</f>
        <v>26214.063717030211</v>
      </c>
      <c r="AJ228" s="219">
        <f>'T 6'!Z8</f>
        <v>25808.843048932096</v>
      </c>
      <c r="AK228" s="219">
        <f>'T 6'!AA8</f>
        <v>25530.793775686194</v>
      </c>
      <c r="AL228" s="219">
        <f>'T 6'!AB8</f>
        <v>103273.56754226123</v>
      </c>
      <c r="AM228" s="219">
        <f>'T 6'!AC8</f>
        <v>26288.902333427046</v>
      </c>
      <c r="AN228" s="219">
        <f>'T 6'!AD8</f>
        <v>26994.960187351764</v>
      </c>
      <c r="AO228" s="219">
        <f>'T 6'!AE8</f>
        <v>27569.874925025309</v>
      </c>
      <c r="AP228" s="219">
        <f>'T 6'!AF8</f>
        <v>27795.688422903251</v>
      </c>
      <c r="AQ228" s="219">
        <f>'T 6'!AG8</f>
        <v>108649.42586870736</v>
      </c>
      <c r="AR228" s="219">
        <f>'T 6'!AH8</f>
        <v>29042.718117754273</v>
      </c>
      <c r="AS228" s="219">
        <f>'T 6'!AI8</f>
        <v>29909.681160169024</v>
      </c>
      <c r="AT228" s="219">
        <f>'T 6'!AJ8</f>
        <v>29830.8849111319</v>
      </c>
      <c r="AU228" s="219">
        <f>'T 6'!AK8</f>
        <v>29751.373861182972</v>
      </c>
      <c r="AV228" s="219">
        <f>'T 6'!AL8</f>
        <v>118534.65805023817</v>
      </c>
      <c r="AW228" s="219">
        <f>'T 6'!AM8</f>
        <v>31745.569807160715</v>
      </c>
      <c r="AX228" s="219">
        <f>'T 6'!AN8</f>
        <v>31770.441316910932</v>
      </c>
      <c r="AY228" s="219">
        <f>'T 6'!AO8</f>
        <v>0</v>
      </c>
      <c r="AZ228" s="219">
        <f>'T 6'!AP8</f>
        <v>0</v>
      </c>
      <c r="BA228" s="219">
        <f>'T 6'!AQ8</f>
        <v>0</v>
      </c>
    </row>
    <row r="229" spans="1:53" s="1" customFormat="1" ht="39" customHeight="1">
      <c r="A229" s="216" t="s">
        <v>81</v>
      </c>
      <c r="B229" s="533"/>
      <c r="C229" s="222" t="s">
        <v>76</v>
      </c>
      <c r="D229" s="235" t="e">
        <f>D228/B228*100-100</f>
        <v>#DIV/0!</v>
      </c>
      <c r="E229" s="235" t="e">
        <f>E228/D228*100-100</f>
        <v>#DIV/0!</v>
      </c>
      <c r="F229" s="235" t="e">
        <f>F228/E228*100-100</f>
        <v>#DIV/0!</v>
      </c>
      <c r="G229" s="235" t="e">
        <f>G228/F228*100-100</f>
        <v>#DIV/0!</v>
      </c>
      <c r="H229" s="236"/>
      <c r="I229" s="235" t="e">
        <f>I228/G228*100-100</f>
        <v>#DIV/0!</v>
      </c>
      <c r="J229" s="235" t="e">
        <f>J228/I228*100-100</f>
        <v>#DIV/0!</v>
      </c>
      <c r="K229" s="235" t="e">
        <f>K228/J228*100-100</f>
        <v>#DIV/0!</v>
      </c>
      <c r="L229" s="235" t="e">
        <f>L228/K228*100-100</f>
        <v>#DIV/0!</v>
      </c>
      <c r="M229" s="236"/>
      <c r="N229" s="235" t="e">
        <f>N228/L228*100-100</f>
        <v>#DIV/0!</v>
      </c>
      <c r="O229" s="235">
        <f>O228/N228*100-100</f>
        <v>4.1843056702275447</v>
      </c>
      <c r="P229" s="235">
        <f>P228/O228*100-100</f>
        <v>4.4248410784886687</v>
      </c>
      <c r="Q229" s="235">
        <f>Q228/P228*100-100</f>
        <v>2.9839919434597277</v>
      </c>
      <c r="R229" s="236"/>
      <c r="S229" s="235">
        <f>S228/Q228*100-100</f>
        <v>3.9716231027459514</v>
      </c>
      <c r="T229" s="235">
        <f>T228/S228*100-100</f>
        <v>1.1648204273352576</v>
      </c>
      <c r="U229" s="235">
        <f>U228/T228*100-100</f>
        <v>-2.9445200555088036E-2</v>
      </c>
      <c r="V229" s="235">
        <f>V228/U228*100-100</f>
        <v>-1.0981365369937777</v>
      </c>
      <c r="W229" s="236"/>
      <c r="X229" s="235">
        <f>X228/V228*100-100</f>
        <v>4.1085658280435382</v>
      </c>
      <c r="Y229" s="235">
        <f>Y228/X228*100-100</f>
        <v>0.45930816814976083</v>
      </c>
      <c r="Z229" s="235">
        <f>Z228/Y228*100-100</f>
        <v>-0.99949582326566144</v>
      </c>
      <c r="AA229" s="235">
        <f>AA228/Z228*100-100</f>
        <v>-3.1199951408215583</v>
      </c>
      <c r="AB229" s="236"/>
      <c r="AC229" s="235">
        <f>AC228/AA228*100-100</f>
        <v>-3.0713331344926331</v>
      </c>
      <c r="AD229" s="235">
        <f>AD228/AC228*100-100</f>
        <v>-1.9637851623560749</v>
      </c>
      <c r="AE229" s="235">
        <f>AE228/AD228*100-100</f>
        <v>-3.3472597651142024</v>
      </c>
      <c r="AF229" s="235">
        <f>AF228/AE228*100-100</f>
        <v>-3.1135477725686513</v>
      </c>
      <c r="AG229" s="235"/>
      <c r="AH229" s="235">
        <f>AH228/AF228*100-100</f>
        <v>-0.1788803565357</v>
      </c>
      <c r="AI229" s="235">
        <f>AI228/AH228*100-100</f>
        <v>1.9214590666651645</v>
      </c>
      <c r="AJ229" s="235">
        <f>AJ228/AI228*100-100</f>
        <v>-1.5458140045446669</v>
      </c>
      <c r="AK229" s="235">
        <f>AK228/AJ228*100-100</f>
        <v>-1.0773410986255243</v>
      </c>
      <c r="AL229" s="235"/>
      <c r="AM229" s="235">
        <f>AM228/AK228*100-100</f>
        <v>2.9693889050281825</v>
      </c>
      <c r="AN229" s="235">
        <f>AN228/AM228*100-100</f>
        <v>2.6857639203404347</v>
      </c>
      <c r="AO229" s="235">
        <f>AO228/AN228*100-100</f>
        <v>2.1297113745806513</v>
      </c>
      <c r="AP229" s="235">
        <f>AP228/AO228*100-100</f>
        <v>0.8190588404627448</v>
      </c>
      <c r="AQ229" s="235"/>
      <c r="AR229" s="235">
        <f>AR228/AP228*100-100</f>
        <v>4.4864141368899766</v>
      </c>
      <c r="AS229" s="235">
        <f>AS228/AR228*100-100</f>
        <v>2.9851305201518414</v>
      </c>
      <c r="AT229" s="235">
        <f>AT228/AS228*100-100</f>
        <v>-0.26344730528941795</v>
      </c>
      <c r="AU229" s="235">
        <f>AU228/AT228*100-100</f>
        <v>-0.26653936075243223</v>
      </c>
      <c r="AV229" s="235"/>
      <c r="AW229" s="237">
        <f>AW228/AU228*100-100</f>
        <v>6.7028701104106005</v>
      </c>
      <c r="AX229" s="237">
        <f>AX228/AV228*100-100</f>
        <v>-73.197340052690947</v>
      </c>
      <c r="AY229" s="237">
        <f>AY228/AW228*100-100</f>
        <v>-100</v>
      </c>
      <c r="AZ229" s="237">
        <f>AZ228/AX228*100-100</f>
        <v>-100</v>
      </c>
      <c r="BA229" s="237" t="e">
        <f>BA228/AY228*100-100</f>
        <v>#DIV/0!</v>
      </c>
    </row>
    <row r="230" spans="1:53" ht="39" customHeight="1">
      <c r="A230" s="224" t="s">
        <v>79</v>
      </c>
      <c r="B230" s="534"/>
      <c r="C230" s="225" t="s">
        <v>77</v>
      </c>
      <c r="D230" s="238" t="e">
        <f>D228/#REF!*100-100</f>
        <v>#REF!</v>
      </c>
      <c r="E230" s="238" t="e">
        <f>E228/#REF!*100-100</f>
        <v>#REF!</v>
      </c>
      <c r="F230" s="238" t="e">
        <f>F228/#REF!*100-100</f>
        <v>#REF!</v>
      </c>
      <c r="G230" s="238" t="e">
        <f>G228/#REF!*100-100</f>
        <v>#REF!</v>
      </c>
      <c r="H230" s="239"/>
      <c r="I230" s="238" t="e">
        <f t="shared" ref="I230:BA230" si="124">I228/D228*100-100</f>
        <v>#DIV/0!</v>
      </c>
      <c r="J230" s="238" t="e">
        <f t="shared" si="124"/>
        <v>#DIV/0!</v>
      </c>
      <c r="K230" s="238" t="e">
        <f t="shared" si="124"/>
        <v>#DIV/0!</v>
      </c>
      <c r="L230" s="238" t="e">
        <f t="shared" si="124"/>
        <v>#DIV/0!</v>
      </c>
      <c r="M230" s="238" t="e">
        <f t="shared" si="124"/>
        <v>#DIV/0!</v>
      </c>
      <c r="N230" s="238" t="e">
        <f t="shared" si="124"/>
        <v>#DIV/0!</v>
      </c>
      <c r="O230" s="238" t="e">
        <f t="shared" si="124"/>
        <v>#DIV/0!</v>
      </c>
      <c r="P230" s="238" t="e">
        <f t="shared" si="124"/>
        <v>#DIV/0!</v>
      </c>
      <c r="Q230" s="238" t="e">
        <f t="shared" si="124"/>
        <v>#DIV/0!</v>
      </c>
      <c r="R230" s="238" t="e">
        <f t="shared" si="124"/>
        <v>#DIV/0!</v>
      </c>
      <c r="S230" s="238">
        <f t="shared" si="124"/>
        <v>16.490543310127819</v>
      </c>
      <c r="T230" s="238">
        <f t="shared" si="124"/>
        <v>13.114396833951332</v>
      </c>
      <c r="U230" s="238">
        <f t="shared" si="124"/>
        <v>8.2894538359430641</v>
      </c>
      <c r="V230" s="238">
        <f t="shared" si="124"/>
        <v>3.9970249322435905</v>
      </c>
      <c r="W230" s="238">
        <f t="shared" si="124"/>
        <v>10.270223856787084</v>
      </c>
      <c r="X230" s="238">
        <f t="shared" si="124"/>
        <v>4.1340011147062796</v>
      </c>
      <c r="Y230" s="238">
        <f t="shared" si="124"/>
        <v>3.4077821180815278</v>
      </c>
      <c r="Z230" s="238">
        <f t="shared" si="124"/>
        <v>2.4043788296032318</v>
      </c>
      <c r="AA230" s="238">
        <f t="shared" si="124"/>
        <v>0.31091802758591314</v>
      </c>
      <c r="AB230" s="238">
        <f t="shared" si="124"/>
        <v>2.5661242622585547</v>
      </c>
      <c r="AC230" s="238">
        <f t="shared" si="124"/>
        <v>-6.6070742677542142</v>
      </c>
      <c r="AD230" s="238">
        <f t="shared" si="124"/>
        <v>-8.8597254116327662</v>
      </c>
      <c r="AE230" s="238">
        <f t="shared" si="124"/>
        <v>-11.021086630023717</v>
      </c>
      <c r="AF230" s="238">
        <f t="shared" si="124"/>
        <v>-11.015165079729883</v>
      </c>
      <c r="AG230" s="238">
        <f t="shared" si="124"/>
        <v>-9.3578114799707066</v>
      </c>
      <c r="AH230" s="238">
        <f t="shared" si="124"/>
        <v>-8.359764553915312</v>
      </c>
      <c r="AI230" s="238">
        <f t="shared" si="124"/>
        <v>-4.7279974920934364</v>
      </c>
      <c r="AJ230" s="238">
        <f t="shared" si="124"/>
        <v>-2.9522863782465834</v>
      </c>
      <c r="AK230" s="238">
        <f t="shared" si="124"/>
        <v>-0.91269056660857473</v>
      </c>
      <c r="AL230" s="238">
        <f t="shared" si="124"/>
        <v>-4.3240861648972242</v>
      </c>
      <c r="AM230" s="238">
        <f t="shared" si="124"/>
        <v>2.2124349741029903</v>
      </c>
      <c r="AN230" s="238">
        <f t="shared" si="124"/>
        <v>2.978921844209296</v>
      </c>
      <c r="AO230" s="238">
        <f t="shared" si="124"/>
        <v>6.823366211164128</v>
      </c>
      <c r="AP230" s="238">
        <f t="shared" si="124"/>
        <v>8.8712269078527157</v>
      </c>
      <c r="AQ230" s="238">
        <f t="shared" si="124"/>
        <v>5.2054542651934952</v>
      </c>
      <c r="AR230" s="238">
        <f t="shared" si="124"/>
        <v>10.475202613635474</v>
      </c>
      <c r="AS230" s="238">
        <f t="shared" si="124"/>
        <v>10.797278279309808</v>
      </c>
      <c r="AT230" s="238">
        <f t="shared" si="124"/>
        <v>8.2010164799632719</v>
      </c>
      <c r="AU230" s="238">
        <f t="shared" si="124"/>
        <v>7.0359309275760324</v>
      </c>
      <c r="AV230" s="238">
        <f t="shared" si="124"/>
        <v>9.0982829430467262</v>
      </c>
      <c r="AW230" s="240">
        <f t="shared" si="124"/>
        <v>9.3064694511294448</v>
      </c>
      <c r="AX230" s="240">
        <f t="shared" si="124"/>
        <v>6.2212637666626165</v>
      </c>
      <c r="AY230" s="240">
        <f t="shared" si="124"/>
        <v>-100</v>
      </c>
      <c r="AZ230" s="240">
        <f t="shared" si="124"/>
        <v>-100</v>
      </c>
      <c r="BA230" s="240">
        <f t="shared" si="124"/>
        <v>-100</v>
      </c>
    </row>
    <row r="231" spans="1:53" ht="39" customHeight="1">
      <c r="A231" s="376" t="s">
        <v>196</v>
      </c>
      <c r="B231" s="531"/>
      <c r="C231" s="380" t="s">
        <v>201</v>
      </c>
      <c r="D231" s="233" t="e">
        <f t="shared" ref="D231:AI231" si="125">D228/D232*100</f>
        <v>#DIV/0!</v>
      </c>
      <c r="E231" s="233" t="e">
        <f t="shared" si="125"/>
        <v>#DIV/0!</v>
      </c>
      <c r="F231" s="233" t="e">
        <f t="shared" si="125"/>
        <v>#DIV/0!</v>
      </c>
      <c r="G231" s="233" t="e">
        <f t="shared" si="125"/>
        <v>#DIV/0!</v>
      </c>
      <c r="H231" s="233" t="e">
        <f t="shared" si="125"/>
        <v>#DIV/0!</v>
      </c>
      <c r="I231" s="233" t="e">
        <f t="shared" si="125"/>
        <v>#DIV/0!</v>
      </c>
      <c r="J231" s="233" t="e">
        <f t="shared" si="125"/>
        <v>#DIV/0!</v>
      </c>
      <c r="K231" s="233" t="e">
        <f t="shared" si="125"/>
        <v>#DIV/0!</v>
      </c>
      <c r="L231" s="233" t="e">
        <f t="shared" si="125"/>
        <v>#DIV/0!</v>
      </c>
      <c r="M231" s="233" t="e">
        <f t="shared" si="125"/>
        <v>#DIV/0!</v>
      </c>
      <c r="N231" s="233">
        <f t="shared" si="125"/>
        <v>13.435543475304144</v>
      </c>
      <c r="O231" s="233">
        <f t="shared" si="125"/>
        <v>14.78257865142599</v>
      </c>
      <c r="P231" s="233">
        <f t="shared" si="125"/>
        <v>14.96994989401218</v>
      </c>
      <c r="Q231" s="233">
        <f t="shared" si="125"/>
        <v>15.056815158295633</v>
      </c>
      <c r="R231" s="233">
        <f t="shared" si="125"/>
        <v>14.555740742966893</v>
      </c>
      <c r="S231" s="233">
        <f t="shared" si="125"/>
        <v>14.657013780912633</v>
      </c>
      <c r="T231" s="233">
        <f t="shared" si="125"/>
        <v>15.417889665590826</v>
      </c>
      <c r="U231" s="233">
        <f t="shared" si="125"/>
        <v>15.458463645581071</v>
      </c>
      <c r="V231" s="233">
        <f t="shared" si="125"/>
        <v>16.43797377346397</v>
      </c>
      <c r="W231" s="233">
        <f t="shared" si="125"/>
        <v>15.467153035640646</v>
      </c>
      <c r="X231" s="233">
        <f t="shared" si="125"/>
        <v>19.7323679618281</v>
      </c>
      <c r="Y231" s="233">
        <f t="shared" si="125"/>
        <v>20.28128887155054</v>
      </c>
      <c r="Z231" s="233">
        <f t="shared" si="125"/>
        <v>20.477677062764304</v>
      </c>
      <c r="AA231" s="233">
        <f t="shared" si="125"/>
        <v>20.444659124606655</v>
      </c>
      <c r="AB231" s="233">
        <f t="shared" si="125"/>
        <v>20.22727946333735</v>
      </c>
      <c r="AC231" s="233">
        <f t="shared" si="125"/>
        <v>21.44226135411445</v>
      </c>
      <c r="AD231" s="233">
        <f t="shared" si="125"/>
        <v>20.485808421485302</v>
      </c>
      <c r="AE231" s="233">
        <f t="shared" si="125"/>
        <v>18.850664411440572</v>
      </c>
      <c r="AF231" s="233">
        <f t="shared" si="125"/>
        <v>17.645011858106603</v>
      </c>
      <c r="AG231" s="233">
        <f t="shared" si="125"/>
        <v>19.543730904756725</v>
      </c>
      <c r="AH231" s="233">
        <f t="shared" si="125"/>
        <v>17.617967316651377</v>
      </c>
      <c r="AI231" s="233">
        <f t="shared" si="125"/>
        <v>18.595019105768522</v>
      </c>
      <c r="AJ231" s="233">
        <f t="shared" ref="AJ231:BA231" si="126">AJ228/AJ232*100</f>
        <v>17.849869293947805</v>
      </c>
      <c r="AK231" s="233">
        <f t="shared" si="126"/>
        <v>16.487197180508257</v>
      </c>
      <c r="AL231" s="233">
        <f t="shared" si="126"/>
        <v>17.611430046768582</v>
      </c>
      <c r="AM231" s="233">
        <f t="shared" si="126"/>
        <v>16.414995854126381</v>
      </c>
      <c r="AN231" s="233">
        <f t="shared" si="126"/>
        <v>16.565519775238005</v>
      </c>
      <c r="AO231" s="233">
        <f t="shared" si="126"/>
        <v>16.036745807646131</v>
      </c>
      <c r="AP231" s="233">
        <f t="shared" si="126"/>
        <v>16.131035424099203</v>
      </c>
      <c r="AQ231" s="233">
        <f t="shared" si="126"/>
        <v>16.280988840205254</v>
      </c>
      <c r="AR231" s="233">
        <f t="shared" si="126"/>
        <v>17.849778065251918</v>
      </c>
      <c r="AS231" s="233">
        <f t="shared" si="126"/>
        <v>18.913513304306008</v>
      </c>
      <c r="AT231" s="233">
        <f t="shared" si="126"/>
        <v>18.696355074322543</v>
      </c>
      <c r="AU231" s="233">
        <f t="shared" si="126"/>
        <v>18.635537233476711</v>
      </c>
      <c r="AV231" s="233">
        <f t="shared" si="126"/>
        <v>18.519631508075708</v>
      </c>
      <c r="AW231" s="234">
        <f t="shared" si="126"/>
        <v>20.862717884413666</v>
      </c>
      <c r="AX231" s="234">
        <f t="shared" si="126"/>
        <v>27.249400267466058</v>
      </c>
      <c r="AY231" s="234" t="e">
        <f t="shared" si="126"/>
        <v>#DIV/0!</v>
      </c>
      <c r="AZ231" s="234" t="e">
        <f t="shared" si="126"/>
        <v>#DIV/0!</v>
      </c>
      <c r="BA231" s="234" t="e">
        <f t="shared" si="126"/>
        <v>#DIV/0!</v>
      </c>
    </row>
    <row r="232" spans="1:53" ht="51" customHeight="1">
      <c r="A232" s="249" t="s">
        <v>197</v>
      </c>
      <c r="B232" s="530"/>
      <c r="C232" s="515" t="s">
        <v>198</v>
      </c>
      <c r="D232" s="247"/>
      <c r="E232" s="247"/>
      <c r="F232" s="247"/>
      <c r="G232" s="247"/>
      <c r="H232" s="247"/>
      <c r="I232" s="247"/>
      <c r="J232" s="247"/>
      <c r="K232" s="247"/>
      <c r="L232" s="247"/>
      <c r="M232" s="247"/>
      <c r="N232" s="247">
        <f>'T 6'!D12</f>
        <v>184386.90579026676</v>
      </c>
      <c r="O232" s="247">
        <f>'T 6'!E12</f>
        <v>174597.25778433299</v>
      </c>
      <c r="P232" s="247">
        <f>'T 6'!F12</f>
        <v>180040.86592597596</v>
      </c>
      <c r="Q232" s="247">
        <f>'T 6'!G12</f>
        <v>184343.59094406434</v>
      </c>
      <c r="R232" s="247">
        <f>'T 6'!H12</f>
        <v>723368.62044464005</v>
      </c>
      <c r="S232" s="247">
        <f>'T 6'!I12</f>
        <v>196893.09675546948</v>
      </c>
      <c r="T232" s="247">
        <f>'T 6'!J12</f>
        <v>189356.65249320501</v>
      </c>
      <c r="U232" s="247">
        <f>'T 6'!K12</f>
        <v>188804.03614276333</v>
      </c>
      <c r="V232" s="247">
        <f>'T 6'!L12</f>
        <v>175603.75338379343</v>
      </c>
      <c r="W232" s="247">
        <f>'T 6'!M12</f>
        <v>750657.53877523122</v>
      </c>
      <c r="X232" s="247">
        <f>'T 6'!N12</f>
        <v>152296.29422428473</v>
      </c>
      <c r="Y232" s="247">
        <f>'T 6'!O12</f>
        <v>148854.91308048408</v>
      </c>
      <c r="Z232" s="247">
        <f>'T 6'!P12</f>
        <v>145953.81150872743</v>
      </c>
      <c r="AA232" s="247">
        <f>'T 6'!Q12</f>
        <v>141628.41948950518</v>
      </c>
      <c r="AB232" s="247">
        <f>'T 6'!R12</f>
        <v>588733.43830300146</v>
      </c>
      <c r="AC232" s="247">
        <f>'T 6'!S12</f>
        <v>130891.64836056289</v>
      </c>
      <c r="AD232" s="247">
        <f>'T 6'!T12</f>
        <v>134312.35068980689</v>
      </c>
      <c r="AE232" s="247">
        <f>'T 6'!U12</f>
        <v>141077.11388658333</v>
      </c>
      <c r="AF232" s="247">
        <f>'T 6'!V12</f>
        <v>146024.02902293956</v>
      </c>
      <c r="AG232" s="247">
        <f>'T 6'!W12</f>
        <v>552305.14195989259</v>
      </c>
      <c r="AH232" s="247">
        <f>'T 6'!X12</f>
        <v>145986.57460502803</v>
      </c>
      <c r="AI232" s="247">
        <f>'T 6'!Y12</f>
        <v>140973.57775178686</v>
      </c>
      <c r="AJ232" s="247">
        <f>'T 6'!Z12</f>
        <v>144588.41476045357</v>
      </c>
      <c r="AK232" s="247">
        <f>'T 6'!AA12</f>
        <v>154852.23774644724</v>
      </c>
      <c r="AL232" s="247">
        <f>'T 6'!AB12</f>
        <v>586400.80486371578</v>
      </c>
      <c r="AM232" s="247">
        <f>'T 6'!AC12</f>
        <v>160151.74519108131</v>
      </c>
      <c r="AN232" s="247">
        <f>'T 6'!AD12</f>
        <v>162958.7272456346</v>
      </c>
      <c r="AO232" s="247">
        <f>'T 6'!AE12</f>
        <v>171916.89171677412</v>
      </c>
      <c r="AP232" s="247">
        <f>'T 6'!AF12</f>
        <v>172311.86772659037</v>
      </c>
      <c r="AQ232" s="247">
        <f>'T 6'!AG12</f>
        <v>667339.23188008042</v>
      </c>
      <c r="AR232" s="247">
        <f>'T 6'!AH12</f>
        <v>162706.32616038853</v>
      </c>
      <c r="AS232" s="247">
        <f>'T 6'!AI12</f>
        <v>158139.21337057743</v>
      </c>
      <c r="AT232" s="247">
        <f>'T 6'!AJ12</f>
        <v>159554.54842693618</v>
      </c>
      <c r="AU232" s="247">
        <f>'T 6'!AK12</f>
        <v>159648.59766821144</v>
      </c>
      <c r="AV232" s="247">
        <f>'T 6'!AL12</f>
        <v>640048.68562611355</v>
      </c>
      <c r="AW232" s="247">
        <f>'T 6'!AM12</f>
        <v>152164.11391383249</v>
      </c>
      <c r="AX232" s="247">
        <f>'T 6'!AN12</f>
        <v>116591.34147933044</v>
      </c>
      <c r="AY232" s="247">
        <f>'T 6'!AO12</f>
        <v>0</v>
      </c>
      <c r="AZ232" s="247">
        <f>'T 6'!AP12</f>
        <v>0</v>
      </c>
      <c r="BA232" s="247">
        <f>'T 6'!AQ12</f>
        <v>0</v>
      </c>
    </row>
    <row r="233" spans="1:53" s="537" customFormat="1">
      <c r="B233" s="538"/>
    </row>
    <row r="234" spans="1:53" s="71" customFormat="1" ht="57.75" customHeight="1" thickBot="1">
      <c r="A234" s="374" t="s">
        <v>199</v>
      </c>
      <c r="B234" s="358" t="s">
        <v>453</v>
      </c>
      <c r="C234" s="375" t="s">
        <v>200</v>
      </c>
      <c r="D234" s="372" t="s">
        <v>132</v>
      </c>
      <c r="E234" s="372" t="s">
        <v>133</v>
      </c>
      <c r="F234" s="372" t="s">
        <v>134</v>
      </c>
      <c r="G234" s="372" t="s">
        <v>135</v>
      </c>
      <c r="H234" s="372">
        <v>2011</v>
      </c>
      <c r="I234" s="372" t="s">
        <v>136</v>
      </c>
      <c r="J234" s="372" t="s">
        <v>137</v>
      </c>
      <c r="K234" s="372" t="s">
        <v>138</v>
      </c>
      <c r="L234" s="372" t="s">
        <v>139</v>
      </c>
      <c r="M234" s="372">
        <v>2012</v>
      </c>
      <c r="N234" s="372" t="s">
        <v>140</v>
      </c>
      <c r="O234" s="372" t="s">
        <v>141</v>
      </c>
      <c r="P234" s="372" t="s">
        <v>142</v>
      </c>
      <c r="Q234" s="372" t="s">
        <v>143</v>
      </c>
      <c r="R234" s="372">
        <v>2013</v>
      </c>
      <c r="S234" s="372" t="s">
        <v>144</v>
      </c>
      <c r="T234" s="372" t="s">
        <v>145</v>
      </c>
      <c r="U234" s="372" t="s">
        <v>146</v>
      </c>
      <c r="V234" s="372" t="s">
        <v>147</v>
      </c>
      <c r="W234" s="372">
        <v>2014</v>
      </c>
      <c r="X234" s="372" t="s">
        <v>148</v>
      </c>
      <c r="Y234" s="372" t="s">
        <v>149</v>
      </c>
      <c r="Z234" s="372" t="s">
        <v>150</v>
      </c>
      <c r="AA234" s="372" t="s">
        <v>151</v>
      </c>
      <c r="AB234" s="372">
        <v>2015</v>
      </c>
      <c r="AC234" s="372" t="s">
        <v>152</v>
      </c>
      <c r="AD234" s="372" t="s">
        <v>153</v>
      </c>
      <c r="AE234" s="372" t="s">
        <v>68</v>
      </c>
      <c r="AF234" s="372" t="s">
        <v>69</v>
      </c>
      <c r="AG234" s="372">
        <v>2016</v>
      </c>
      <c r="AH234" s="372" t="s">
        <v>70</v>
      </c>
      <c r="AI234" s="372" t="s">
        <v>71</v>
      </c>
      <c r="AJ234" s="372" t="s">
        <v>72</v>
      </c>
      <c r="AK234" s="372" t="s">
        <v>73</v>
      </c>
      <c r="AL234" s="372">
        <v>2017</v>
      </c>
      <c r="AM234" s="372" t="s">
        <v>83</v>
      </c>
      <c r="AN234" s="372" t="s">
        <v>84</v>
      </c>
      <c r="AO234" s="372" t="s">
        <v>82</v>
      </c>
      <c r="AP234" s="372" t="s">
        <v>154</v>
      </c>
      <c r="AQ234" s="372">
        <v>2018</v>
      </c>
      <c r="AR234" s="372" t="s">
        <v>85</v>
      </c>
      <c r="AS234" s="372" t="s">
        <v>155</v>
      </c>
      <c r="AT234" s="372" t="s">
        <v>156</v>
      </c>
      <c r="AU234" s="372" t="s">
        <v>157</v>
      </c>
      <c r="AV234" s="372">
        <v>2019</v>
      </c>
      <c r="AW234" s="373" t="s">
        <v>443</v>
      </c>
      <c r="AX234" s="373" t="s">
        <v>444</v>
      </c>
      <c r="AY234" s="373" t="s">
        <v>445</v>
      </c>
      <c r="AZ234" s="373" t="s">
        <v>446</v>
      </c>
      <c r="BA234" s="231">
        <v>2020</v>
      </c>
    </row>
    <row r="235" spans="1:53" s="1" customFormat="1" ht="39" customHeight="1">
      <c r="A235" s="218" t="s">
        <v>75</v>
      </c>
      <c r="B235" s="528"/>
      <c r="C235" s="221" t="s">
        <v>74</v>
      </c>
      <c r="D235" s="219"/>
      <c r="E235" s="219"/>
      <c r="F235" s="219"/>
      <c r="G235" s="219"/>
      <c r="H235" s="219"/>
      <c r="I235" s="219"/>
      <c r="J235" s="219"/>
      <c r="K235" s="219"/>
      <c r="L235" s="219"/>
      <c r="M235" s="219"/>
      <c r="N235" s="219">
        <f>'T 6'!D9</f>
        <v>46642.99495219512</v>
      </c>
      <c r="O235" s="219">
        <f>'T 6'!E9</f>
        <v>46095.444378523112</v>
      </c>
      <c r="P235" s="219">
        <f>'T 6'!F9</f>
        <v>52609.546669670905</v>
      </c>
      <c r="Q235" s="219">
        <f>'T 6'!G9</f>
        <v>55950.3460282366</v>
      </c>
      <c r="R235" s="219">
        <f>'T 6'!H9</f>
        <v>201298.33202862577</v>
      </c>
      <c r="S235" s="219">
        <f>'T 6'!I9</f>
        <v>57575.682523844152</v>
      </c>
      <c r="T235" s="219">
        <f>'T 6'!J9</f>
        <v>59156.661912363656</v>
      </c>
      <c r="U235" s="219">
        <f>'T 6'!K9</f>
        <v>61798.730698675892</v>
      </c>
      <c r="V235" s="219">
        <f>'T 6'!L9</f>
        <v>60103.502528578065</v>
      </c>
      <c r="W235" s="219">
        <f>'T 6'!M9</f>
        <v>238634.57766346177</v>
      </c>
      <c r="X235" s="219">
        <f>'T 6'!N9</f>
        <v>52381.257582362639</v>
      </c>
      <c r="Y235" s="219">
        <f>'T 6'!O9</f>
        <v>54174.688489060536</v>
      </c>
      <c r="Z235" s="219">
        <f>'T 6'!P9</f>
        <v>53733.518493642463</v>
      </c>
      <c r="AA235" s="219">
        <f>'T 6'!Q9</f>
        <v>57937.396552572856</v>
      </c>
      <c r="AB235" s="219">
        <f>'T 6'!R9</f>
        <v>218226.86111763847</v>
      </c>
      <c r="AC235" s="219">
        <f>'T 6'!S9</f>
        <v>61946.239205661048</v>
      </c>
      <c r="AD235" s="219">
        <f>'T 6'!T9</f>
        <v>65114.480503407642</v>
      </c>
      <c r="AE235" s="219">
        <f>'T 6'!U9</f>
        <v>71446.122387914511</v>
      </c>
      <c r="AF235" s="219">
        <f>'T 6'!V9</f>
        <v>71399.545565405118</v>
      </c>
      <c r="AG235" s="219">
        <f>'T 6'!W9</f>
        <v>269906.38766238833</v>
      </c>
      <c r="AH235" s="219">
        <f>'T 6'!X9</f>
        <v>66685.266558600444</v>
      </c>
      <c r="AI235" s="219">
        <f>'T 6'!Y9</f>
        <v>56927.695480444512</v>
      </c>
      <c r="AJ235" s="219">
        <f>'T 6'!Z9</f>
        <v>58653.166315142393</v>
      </c>
      <c r="AK235" s="219">
        <f>'T 6'!AA9</f>
        <v>67607.238752010817</v>
      </c>
      <c r="AL235" s="219">
        <f>'T 6'!AB9</f>
        <v>249873.36710619816</v>
      </c>
      <c r="AM235" s="219">
        <f>'T 6'!AC9</f>
        <v>66343.2202050552</v>
      </c>
      <c r="AN235" s="219">
        <f>'T 6'!AD9</f>
        <v>63718.785420263725</v>
      </c>
      <c r="AO235" s="219">
        <f>'T 6'!AE9</f>
        <v>71808.922348903856</v>
      </c>
      <c r="AP235" s="219">
        <f>'T 6'!AF9</f>
        <v>69463.199440772893</v>
      </c>
      <c r="AQ235" s="219">
        <f>'T 6'!AG9</f>
        <v>271334.12741499569</v>
      </c>
      <c r="AR235" s="219">
        <f>'T 6'!AH9</f>
        <v>66007.381861928647</v>
      </c>
      <c r="AS235" s="219">
        <f>'T 6'!AI9</f>
        <v>67604.28727103892</v>
      </c>
      <c r="AT235" s="219">
        <f>'T 6'!AJ9</f>
        <v>68784.695572986107</v>
      </c>
      <c r="AU235" s="219">
        <f>'T 6'!AK9</f>
        <v>70138.289730970922</v>
      </c>
      <c r="AV235" s="219">
        <f>'T 6'!AL9</f>
        <v>272534.65443692461</v>
      </c>
      <c r="AW235" s="219">
        <f>'T 6'!AM9</f>
        <v>59103.288064195083</v>
      </c>
      <c r="AX235" s="219">
        <f>'T 6'!AN9</f>
        <v>51610.565520458942</v>
      </c>
      <c r="AY235" s="219">
        <f>'T 6'!AO9</f>
        <v>0</v>
      </c>
      <c r="AZ235" s="219">
        <f>'T 6'!AP9</f>
        <v>0</v>
      </c>
      <c r="BA235" s="219">
        <f>'T 6'!AQ9</f>
        <v>0</v>
      </c>
    </row>
    <row r="236" spans="1:53" s="1" customFormat="1" ht="39" customHeight="1">
      <c r="A236" s="216" t="s">
        <v>81</v>
      </c>
      <c r="B236" s="533"/>
      <c r="C236" s="222" t="s">
        <v>76</v>
      </c>
      <c r="D236" s="235" t="e">
        <f>D235/B235*100-100</f>
        <v>#DIV/0!</v>
      </c>
      <c r="E236" s="235" t="e">
        <f>E235/D235*100-100</f>
        <v>#DIV/0!</v>
      </c>
      <c r="F236" s="235" t="e">
        <f>F235/E235*100-100</f>
        <v>#DIV/0!</v>
      </c>
      <c r="G236" s="235" t="e">
        <f>G235/F235*100-100</f>
        <v>#DIV/0!</v>
      </c>
      <c r="H236" s="236"/>
      <c r="I236" s="235" t="e">
        <f>I235/G235*100-100</f>
        <v>#DIV/0!</v>
      </c>
      <c r="J236" s="235" t="e">
        <f>J235/I235*100-100</f>
        <v>#DIV/0!</v>
      </c>
      <c r="K236" s="235" t="e">
        <f>K235/J235*100-100</f>
        <v>#DIV/0!</v>
      </c>
      <c r="L236" s="235" t="e">
        <f>L235/K235*100-100</f>
        <v>#DIV/0!</v>
      </c>
      <c r="M236" s="236"/>
      <c r="N236" s="235" t="e">
        <f>N235/L235*100-100</f>
        <v>#DIV/0!</v>
      </c>
      <c r="O236" s="235">
        <f>O235/N235*100-100</f>
        <v>-1.173918129042093</v>
      </c>
      <c r="P236" s="235">
        <f>P235/O235*100-100</f>
        <v>14.13177024101509</v>
      </c>
      <c r="Q236" s="235">
        <f>Q235/P235*100-100</f>
        <v>6.3501770496943806</v>
      </c>
      <c r="R236" s="236"/>
      <c r="S236" s="235">
        <f>S235/Q235*100-100</f>
        <v>2.9049623657149368</v>
      </c>
      <c r="T236" s="235">
        <f>T235/S235*100-100</f>
        <v>2.7459151489255191</v>
      </c>
      <c r="U236" s="235">
        <f>U235/T235*100-100</f>
        <v>4.4662235848031315</v>
      </c>
      <c r="V236" s="235">
        <f>V235/U235*100-100</f>
        <v>-2.7431439949205156</v>
      </c>
      <c r="W236" s="236"/>
      <c r="X236" s="235">
        <f>X235/V235*100-100</f>
        <v>-12.848244480500355</v>
      </c>
      <c r="Y236" s="235">
        <f>Y235/X235*100-100</f>
        <v>3.4238026910254433</v>
      </c>
      <c r="Z236" s="235">
        <f>Z235/Y235*100-100</f>
        <v>-0.81434708296875158</v>
      </c>
      <c r="AA236" s="235">
        <f>AA235/Z235*100-100</f>
        <v>7.8235674431551985</v>
      </c>
      <c r="AB236" s="236"/>
      <c r="AC236" s="235">
        <f>AC235/AA235*100-100</f>
        <v>6.9192661245151612</v>
      </c>
      <c r="AD236" s="235">
        <f>AD235/AC235*100-100</f>
        <v>5.1145014424976694</v>
      </c>
      <c r="AE236" s="235">
        <f>AE235/AD235*100-100</f>
        <v>9.7238614752912298</v>
      </c>
      <c r="AF236" s="235">
        <f>AF235/AE235*100-100</f>
        <v>-6.5191533077907593E-2</v>
      </c>
      <c r="AG236" s="235"/>
      <c r="AH236" s="235">
        <f>AH235/AF235*100-100</f>
        <v>-6.6026736857676411</v>
      </c>
      <c r="AI236" s="235">
        <f>AI235/AH235*100-100</f>
        <v>-14.63227423644075</v>
      </c>
      <c r="AJ236" s="235">
        <f>AJ235/AI235*100-100</f>
        <v>3.030986622830369</v>
      </c>
      <c r="AK236" s="235">
        <f>AK235/AJ235*100-100</f>
        <v>15.266136509593281</v>
      </c>
      <c r="AL236" s="235"/>
      <c r="AM236" s="235">
        <f>AM235/AK235*100-100</f>
        <v>-1.8696497154574558</v>
      </c>
      <c r="AN236" s="235">
        <f>AN235/AM235*100-100</f>
        <v>-3.9558447369298761</v>
      </c>
      <c r="AO236" s="235">
        <f>AO235/AN235*100-100</f>
        <v>12.696627651140574</v>
      </c>
      <c r="AP236" s="235">
        <f>AP235/AO235*100-100</f>
        <v>-3.2666176171445755</v>
      </c>
      <c r="AQ236" s="235"/>
      <c r="AR236" s="235">
        <f>AR235/AP235*100-100</f>
        <v>-4.9750336964982722</v>
      </c>
      <c r="AS236" s="235">
        <f>AS235/AR235*100-100</f>
        <v>2.4192830620832808</v>
      </c>
      <c r="AT236" s="235">
        <f>AT235/AS235*100-100</f>
        <v>1.7460553902664486</v>
      </c>
      <c r="AU236" s="235">
        <f>AU235/AT235*100-100</f>
        <v>1.9678711182904607</v>
      </c>
      <c r="AV236" s="235"/>
      <c r="AW236" s="237">
        <f>AW235/AU235*100-100</f>
        <v>-15.733206083442781</v>
      </c>
      <c r="AX236" s="237">
        <f>AX235/AV235*100-100</f>
        <v>-81.062751220724593</v>
      </c>
      <c r="AY236" s="237">
        <f>AY235/AW235*100-100</f>
        <v>-100</v>
      </c>
      <c r="AZ236" s="237">
        <f>AZ235/AX235*100-100</f>
        <v>-100</v>
      </c>
      <c r="BA236" s="237" t="e">
        <f>BA235/AY235*100-100</f>
        <v>#DIV/0!</v>
      </c>
    </row>
    <row r="237" spans="1:53" ht="39" customHeight="1">
      <c r="A237" s="224" t="s">
        <v>79</v>
      </c>
      <c r="B237" s="534"/>
      <c r="C237" s="225" t="s">
        <v>77</v>
      </c>
      <c r="D237" s="238" t="e">
        <f>D235/#REF!*100-100</f>
        <v>#REF!</v>
      </c>
      <c r="E237" s="238" t="e">
        <f>E235/#REF!*100-100</f>
        <v>#REF!</v>
      </c>
      <c r="F237" s="238" t="e">
        <f>F235/#REF!*100-100</f>
        <v>#REF!</v>
      </c>
      <c r="G237" s="238" t="e">
        <f>G235/#REF!*100-100</f>
        <v>#REF!</v>
      </c>
      <c r="H237" s="239"/>
      <c r="I237" s="238" t="e">
        <f t="shared" ref="I237:BA237" si="127">I235/D235*100-100</f>
        <v>#DIV/0!</v>
      </c>
      <c r="J237" s="238" t="e">
        <f t="shared" si="127"/>
        <v>#DIV/0!</v>
      </c>
      <c r="K237" s="238" t="e">
        <f t="shared" si="127"/>
        <v>#DIV/0!</v>
      </c>
      <c r="L237" s="238" t="e">
        <f t="shared" si="127"/>
        <v>#DIV/0!</v>
      </c>
      <c r="M237" s="238" t="e">
        <f t="shared" si="127"/>
        <v>#DIV/0!</v>
      </c>
      <c r="N237" s="238" t="e">
        <f t="shared" si="127"/>
        <v>#DIV/0!</v>
      </c>
      <c r="O237" s="238" t="e">
        <f t="shared" si="127"/>
        <v>#DIV/0!</v>
      </c>
      <c r="P237" s="238" t="e">
        <f t="shared" si="127"/>
        <v>#DIV/0!</v>
      </c>
      <c r="Q237" s="238" t="e">
        <f t="shared" si="127"/>
        <v>#DIV/0!</v>
      </c>
      <c r="R237" s="238" t="e">
        <f t="shared" si="127"/>
        <v>#DIV/0!</v>
      </c>
      <c r="S237" s="238">
        <f t="shared" si="127"/>
        <v>23.439077149428456</v>
      </c>
      <c r="T237" s="238">
        <f t="shared" si="127"/>
        <v>28.335159167976371</v>
      </c>
      <c r="U237" s="238">
        <f t="shared" si="127"/>
        <v>17.466761473355376</v>
      </c>
      <c r="V237" s="238">
        <f t="shared" si="127"/>
        <v>7.4229326450375908</v>
      </c>
      <c r="W237" s="238">
        <f t="shared" si="127"/>
        <v>18.547717340015794</v>
      </c>
      <c r="X237" s="238">
        <f t="shared" si="127"/>
        <v>-9.0219077113507353</v>
      </c>
      <c r="Y237" s="238">
        <f t="shared" si="127"/>
        <v>-8.4216608277924081</v>
      </c>
      <c r="Z237" s="238">
        <f t="shared" si="127"/>
        <v>-13.050773234095303</v>
      </c>
      <c r="AA237" s="238">
        <f t="shared" si="127"/>
        <v>-3.6039596444071975</v>
      </c>
      <c r="AB237" s="238">
        <f t="shared" si="127"/>
        <v>-8.5518690315716128</v>
      </c>
      <c r="AC237" s="238">
        <f t="shared" si="127"/>
        <v>18.260313067624878</v>
      </c>
      <c r="AD237" s="238">
        <f t="shared" si="127"/>
        <v>20.193548536151098</v>
      </c>
      <c r="AE237" s="238">
        <f t="shared" si="127"/>
        <v>32.963789438742481</v>
      </c>
      <c r="AF237" s="238">
        <f t="shared" si="127"/>
        <v>23.235681638916247</v>
      </c>
      <c r="AG237" s="238">
        <f t="shared" si="127"/>
        <v>23.681560684177754</v>
      </c>
      <c r="AH237" s="238">
        <f t="shared" si="127"/>
        <v>7.6502260891187603</v>
      </c>
      <c r="AI237" s="238">
        <f t="shared" si="127"/>
        <v>-12.572909988177955</v>
      </c>
      <c r="AJ237" s="238">
        <f t="shared" si="127"/>
        <v>-17.90573882136411</v>
      </c>
      <c r="AK237" s="238">
        <f t="shared" si="127"/>
        <v>-5.3113878854038035</v>
      </c>
      <c r="AL237" s="238">
        <f t="shared" si="127"/>
        <v>-7.4222106152035252</v>
      </c>
      <c r="AM237" s="238">
        <f t="shared" si="127"/>
        <v>-0.51292642467683436</v>
      </c>
      <c r="AN237" s="238">
        <f t="shared" si="127"/>
        <v>11.929325230022798</v>
      </c>
      <c r="AO237" s="238">
        <f t="shared" si="127"/>
        <v>22.429745673193196</v>
      </c>
      <c r="AP237" s="238">
        <f t="shared" si="127"/>
        <v>2.745210014522101</v>
      </c>
      <c r="AQ237" s="238">
        <f t="shared" si="127"/>
        <v>8.5886545482362493</v>
      </c>
      <c r="AR237" s="238">
        <f t="shared" si="127"/>
        <v>-0.50621350921547048</v>
      </c>
      <c r="AS237" s="238">
        <f t="shared" si="127"/>
        <v>6.0978906379774287</v>
      </c>
      <c r="AT237" s="238">
        <f t="shared" si="127"/>
        <v>-4.211491660080469</v>
      </c>
      <c r="AU237" s="238">
        <f t="shared" si="127"/>
        <v>0.97186754372526707</v>
      </c>
      <c r="AV237" s="238">
        <f t="shared" si="127"/>
        <v>0.442453381506553</v>
      </c>
      <c r="AW237" s="240">
        <f t="shared" si="127"/>
        <v>-10.459578312279135</v>
      </c>
      <c r="AX237" s="240">
        <f t="shared" si="127"/>
        <v>-23.657851293451245</v>
      </c>
      <c r="AY237" s="240">
        <f t="shared" si="127"/>
        <v>-100</v>
      </c>
      <c r="AZ237" s="240">
        <f t="shared" si="127"/>
        <v>-100</v>
      </c>
      <c r="BA237" s="240">
        <f t="shared" si="127"/>
        <v>-100</v>
      </c>
    </row>
    <row r="238" spans="1:53" ht="39" customHeight="1">
      <c r="A238" s="376" t="s">
        <v>196</v>
      </c>
      <c r="B238" s="531"/>
      <c r="C238" s="380" t="s">
        <v>201</v>
      </c>
      <c r="D238" s="233" t="e">
        <f t="shared" ref="D238:AI238" si="128">D235/D239*100</f>
        <v>#DIV/0!</v>
      </c>
      <c r="E238" s="233" t="e">
        <f t="shared" si="128"/>
        <v>#DIV/0!</v>
      </c>
      <c r="F238" s="233" t="e">
        <f t="shared" si="128"/>
        <v>#DIV/0!</v>
      </c>
      <c r="G238" s="233" t="e">
        <f t="shared" si="128"/>
        <v>#DIV/0!</v>
      </c>
      <c r="H238" s="233" t="e">
        <f t="shared" si="128"/>
        <v>#DIV/0!</v>
      </c>
      <c r="I238" s="233" t="e">
        <f t="shared" si="128"/>
        <v>#DIV/0!</v>
      </c>
      <c r="J238" s="233" t="e">
        <f t="shared" si="128"/>
        <v>#DIV/0!</v>
      </c>
      <c r="K238" s="233" t="e">
        <f t="shared" si="128"/>
        <v>#DIV/0!</v>
      </c>
      <c r="L238" s="233" t="e">
        <f t="shared" si="128"/>
        <v>#DIV/0!</v>
      </c>
      <c r="M238" s="233" t="e">
        <f t="shared" si="128"/>
        <v>#DIV/0!</v>
      </c>
      <c r="N238" s="233">
        <f t="shared" si="128"/>
        <v>25.296262092086835</v>
      </c>
      <c r="O238" s="233">
        <f t="shared" si="128"/>
        <v>26.401012801393126</v>
      </c>
      <c r="P238" s="233">
        <f t="shared" si="128"/>
        <v>29.220891823138302</v>
      </c>
      <c r="Q238" s="233">
        <f t="shared" si="128"/>
        <v>30.351120829155214</v>
      </c>
      <c r="R238" s="233">
        <f t="shared" si="128"/>
        <v>27.827904935230912</v>
      </c>
      <c r="S238" s="233">
        <f t="shared" si="128"/>
        <v>29.242103188284968</v>
      </c>
      <c r="T238" s="233">
        <f t="shared" si="128"/>
        <v>31.240868030494184</v>
      </c>
      <c r="U238" s="233">
        <f t="shared" si="128"/>
        <v>32.731678814295613</v>
      </c>
      <c r="V238" s="233">
        <f t="shared" si="128"/>
        <v>34.226775550302705</v>
      </c>
      <c r="W238" s="233">
        <f t="shared" si="128"/>
        <v>31.790072747796106</v>
      </c>
      <c r="X238" s="233">
        <f t="shared" si="128"/>
        <v>34.394308705385477</v>
      </c>
      <c r="Y238" s="233">
        <f t="shared" si="128"/>
        <v>36.394289827551027</v>
      </c>
      <c r="Z238" s="233">
        <f t="shared" si="128"/>
        <v>36.815426701226926</v>
      </c>
      <c r="AA238" s="233">
        <f t="shared" si="128"/>
        <v>40.908030154827848</v>
      </c>
      <c r="AB238" s="233">
        <f t="shared" si="128"/>
        <v>37.067176232875084</v>
      </c>
      <c r="AC238" s="233">
        <f t="shared" si="128"/>
        <v>47.326349680477549</v>
      </c>
      <c r="AD238" s="233">
        <f t="shared" si="128"/>
        <v>48.479890470973089</v>
      </c>
      <c r="AE238" s="233">
        <f t="shared" si="128"/>
        <v>50.64331160428506</v>
      </c>
      <c r="AF238" s="233">
        <f t="shared" si="128"/>
        <v>48.895750954925816</v>
      </c>
      <c r="AG238" s="233">
        <f t="shared" si="128"/>
        <v>48.869070221690684</v>
      </c>
      <c r="AH238" s="233">
        <f t="shared" si="128"/>
        <v>45.67904051384167</v>
      </c>
      <c r="AI238" s="233">
        <f t="shared" si="128"/>
        <v>40.381819336867153</v>
      </c>
      <c r="AJ238" s="233">
        <f t="shared" ref="AJ238:BA238" si="129">AJ235/AJ239*100</f>
        <v>40.565605766074583</v>
      </c>
      <c r="AK238" s="233">
        <f t="shared" si="129"/>
        <v>43.659193910203555</v>
      </c>
      <c r="AL238" s="233">
        <f t="shared" si="129"/>
        <v>42.611361552320979</v>
      </c>
      <c r="AM238" s="233">
        <f t="shared" si="129"/>
        <v>41.425224636733951</v>
      </c>
      <c r="AN238" s="233">
        <f t="shared" si="129"/>
        <v>39.10118009464918</v>
      </c>
      <c r="AO238" s="233">
        <f t="shared" si="129"/>
        <v>41.7695559940707</v>
      </c>
      <c r="AP238" s="233">
        <f t="shared" si="129"/>
        <v>40.312487095195969</v>
      </c>
      <c r="AQ238" s="233">
        <f t="shared" si="129"/>
        <v>40.659100267576342</v>
      </c>
      <c r="AR238" s="233">
        <f t="shared" si="129"/>
        <v>40.568417602190557</v>
      </c>
      <c r="AS238" s="233">
        <f t="shared" si="129"/>
        <v>42.749856806621139</v>
      </c>
      <c r="AT238" s="233">
        <f t="shared" si="129"/>
        <v>43.110457364670026</v>
      </c>
      <c r="AU238" s="233">
        <f t="shared" si="129"/>
        <v>43.932919396345291</v>
      </c>
      <c r="AV238" s="233">
        <f t="shared" si="129"/>
        <v>42.580300617338757</v>
      </c>
      <c r="AW238" s="234">
        <f t="shared" si="129"/>
        <v>38.841804775115435</v>
      </c>
      <c r="AX238" s="234">
        <f t="shared" si="129"/>
        <v>44.266207820937176</v>
      </c>
      <c r="AY238" s="234" t="e">
        <f t="shared" si="129"/>
        <v>#DIV/0!</v>
      </c>
      <c r="AZ238" s="234" t="e">
        <f t="shared" si="129"/>
        <v>#DIV/0!</v>
      </c>
      <c r="BA238" s="234" t="e">
        <f t="shared" si="129"/>
        <v>#DIV/0!</v>
      </c>
    </row>
    <row r="239" spans="1:53" ht="51" customHeight="1">
      <c r="A239" s="249" t="s">
        <v>197</v>
      </c>
      <c r="B239" s="530"/>
      <c r="C239" s="515" t="s">
        <v>198</v>
      </c>
      <c r="D239" s="247"/>
      <c r="E239" s="247"/>
      <c r="F239" s="247"/>
      <c r="G239" s="247"/>
      <c r="H239" s="247"/>
      <c r="I239" s="247"/>
      <c r="J239" s="247"/>
      <c r="K239" s="247"/>
      <c r="L239" s="247"/>
      <c r="M239" s="247"/>
      <c r="N239" s="247">
        <f>'T 6'!D12</f>
        <v>184386.90579026676</v>
      </c>
      <c r="O239" s="247">
        <f>'T 6'!E12</f>
        <v>174597.25778433299</v>
      </c>
      <c r="P239" s="247">
        <f>'T 6'!F12</f>
        <v>180040.86592597596</v>
      </c>
      <c r="Q239" s="247">
        <f>'T 6'!G12</f>
        <v>184343.59094406434</v>
      </c>
      <c r="R239" s="247">
        <f>'T 6'!H12</f>
        <v>723368.62044464005</v>
      </c>
      <c r="S239" s="247">
        <f>'T 6'!I12</f>
        <v>196893.09675546948</v>
      </c>
      <c r="T239" s="247">
        <f>'T 6'!J12</f>
        <v>189356.65249320501</v>
      </c>
      <c r="U239" s="247">
        <f>'T 6'!K12</f>
        <v>188804.03614276333</v>
      </c>
      <c r="V239" s="247">
        <f>'T 6'!L12</f>
        <v>175603.75338379343</v>
      </c>
      <c r="W239" s="247">
        <f>'T 6'!M12</f>
        <v>750657.53877523122</v>
      </c>
      <c r="X239" s="247">
        <f>'T 6'!N12</f>
        <v>152296.29422428473</v>
      </c>
      <c r="Y239" s="247">
        <f>'T 6'!O12</f>
        <v>148854.91308048408</v>
      </c>
      <c r="Z239" s="247">
        <f>'T 6'!P12</f>
        <v>145953.81150872743</v>
      </c>
      <c r="AA239" s="247">
        <f>'T 6'!Q12</f>
        <v>141628.41948950518</v>
      </c>
      <c r="AB239" s="247">
        <f>'T 6'!R12</f>
        <v>588733.43830300146</v>
      </c>
      <c r="AC239" s="247">
        <f>'T 6'!S12</f>
        <v>130891.64836056289</v>
      </c>
      <c r="AD239" s="247">
        <f>'T 6'!T12</f>
        <v>134312.35068980689</v>
      </c>
      <c r="AE239" s="247">
        <f>'T 6'!U12</f>
        <v>141077.11388658333</v>
      </c>
      <c r="AF239" s="247">
        <f>'T 6'!V12</f>
        <v>146024.02902293956</v>
      </c>
      <c r="AG239" s="247">
        <f>'T 6'!W12</f>
        <v>552305.14195989259</v>
      </c>
      <c r="AH239" s="247">
        <f>'T 6'!X12</f>
        <v>145986.57460502803</v>
      </c>
      <c r="AI239" s="247">
        <f>'T 6'!Y12</f>
        <v>140973.57775178686</v>
      </c>
      <c r="AJ239" s="247">
        <f>'T 6'!Z12</f>
        <v>144588.41476045357</v>
      </c>
      <c r="AK239" s="247">
        <f>'T 6'!AA12</f>
        <v>154852.23774644724</v>
      </c>
      <c r="AL239" s="247">
        <f>'T 6'!AB12</f>
        <v>586400.80486371578</v>
      </c>
      <c r="AM239" s="247">
        <f>'T 6'!AC12</f>
        <v>160151.74519108131</v>
      </c>
      <c r="AN239" s="247">
        <f>'T 6'!AD12</f>
        <v>162958.7272456346</v>
      </c>
      <c r="AO239" s="247">
        <f>'T 6'!AE12</f>
        <v>171916.89171677412</v>
      </c>
      <c r="AP239" s="247">
        <f>'T 6'!AF12</f>
        <v>172311.86772659037</v>
      </c>
      <c r="AQ239" s="247">
        <f>'T 6'!AG12</f>
        <v>667339.23188008042</v>
      </c>
      <c r="AR239" s="247">
        <f>'T 6'!AH12</f>
        <v>162706.32616038853</v>
      </c>
      <c r="AS239" s="247">
        <f>'T 6'!AI12</f>
        <v>158139.21337057743</v>
      </c>
      <c r="AT239" s="247">
        <f>'T 6'!AJ12</f>
        <v>159554.54842693618</v>
      </c>
      <c r="AU239" s="247">
        <f>'T 6'!AK12</f>
        <v>159648.59766821144</v>
      </c>
      <c r="AV239" s="247">
        <f>'T 6'!AL12</f>
        <v>640048.68562611355</v>
      </c>
      <c r="AW239" s="247">
        <f>'T 6'!AM12</f>
        <v>152164.11391383249</v>
      </c>
      <c r="AX239" s="247">
        <f>'T 6'!AN12</f>
        <v>116591.34147933044</v>
      </c>
      <c r="AY239" s="247">
        <f>'T 6'!AO12</f>
        <v>0</v>
      </c>
      <c r="AZ239" s="247">
        <f>'T 6'!AP12</f>
        <v>0</v>
      </c>
      <c r="BA239" s="247">
        <f>'T 6'!AQ12</f>
        <v>0</v>
      </c>
    </row>
    <row r="240" spans="1:53" s="537" customFormat="1">
      <c r="B240" s="538"/>
    </row>
    <row r="241" spans="1:53" s="71" customFormat="1" ht="57.75" customHeight="1" thickBot="1">
      <c r="A241" s="374" t="s">
        <v>190</v>
      </c>
      <c r="B241" s="358" t="s">
        <v>540</v>
      </c>
      <c r="C241" s="375" t="s">
        <v>189</v>
      </c>
      <c r="D241" s="372" t="s">
        <v>132</v>
      </c>
      <c r="E241" s="372" t="s">
        <v>133</v>
      </c>
      <c r="F241" s="372" t="s">
        <v>134</v>
      </c>
      <c r="G241" s="372" t="s">
        <v>135</v>
      </c>
      <c r="H241" s="372">
        <v>2011</v>
      </c>
      <c r="I241" s="372" t="s">
        <v>136</v>
      </c>
      <c r="J241" s="372" t="s">
        <v>137</v>
      </c>
      <c r="K241" s="372" t="s">
        <v>138</v>
      </c>
      <c r="L241" s="372" t="s">
        <v>139</v>
      </c>
      <c r="M241" s="372">
        <v>2012</v>
      </c>
      <c r="N241" s="372" t="s">
        <v>140</v>
      </c>
      <c r="O241" s="372" t="s">
        <v>141</v>
      </c>
      <c r="P241" s="372" t="s">
        <v>142</v>
      </c>
      <c r="Q241" s="372" t="s">
        <v>143</v>
      </c>
      <c r="R241" s="372">
        <v>2013</v>
      </c>
      <c r="S241" s="372" t="s">
        <v>144</v>
      </c>
      <c r="T241" s="372" t="s">
        <v>145</v>
      </c>
      <c r="U241" s="372" t="s">
        <v>146</v>
      </c>
      <c r="V241" s="372" t="s">
        <v>147</v>
      </c>
      <c r="W241" s="372">
        <v>2014</v>
      </c>
      <c r="X241" s="372" t="s">
        <v>148</v>
      </c>
      <c r="Y241" s="372" t="s">
        <v>149</v>
      </c>
      <c r="Z241" s="372" t="s">
        <v>150</v>
      </c>
      <c r="AA241" s="372" t="s">
        <v>151</v>
      </c>
      <c r="AB241" s="372">
        <v>2015</v>
      </c>
      <c r="AC241" s="372" t="s">
        <v>152</v>
      </c>
      <c r="AD241" s="372" t="s">
        <v>153</v>
      </c>
      <c r="AE241" s="372" t="s">
        <v>68</v>
      </c>
      <c r="AF241" s="372" t="s">
        <v>69</v>
      </c>
      <c r="AG241" s="372">
        <v>2016</v>
      </c>
      <c r="AH241" s="372" t="s">
        <v>70</v>
      </c>
      <c r="AI241" s="372" t="s">
        <v>71</v>
      </c>
      <c r="AJ241" s="372" t="s">
        <v>72</v>
      </c>
      <c r="AK241" s="372" t="s">
        <v>73</v>
      </c>
      <c r="AL241" s="372">
        <v>2017</v>
      </c>
      <c r="AM241" s="372" t="s">
        <v>83</v>
      </c>
      <c r="AN241" s="372" t="s">
        <v>84</v>
      </c>
      <c r="AO241" s="372" t="s">
        <v>82</v>
      </c>
      <c r="AP241" s="372" t="s">
        <v>154</v>
      </c>
      <c r="AQ241" s="372">
        <v>2018</v>
      </c>
      <c r="AR241" s="372" t="s">
        <v>85</v>
      </c>
      <c r="AS241" s="372" t="s">
        <v>155</v>
      </c>
      <c r="AT241" s="372" t="s">
        <v>156</v>
      </c>
      <c r="AU241" s="372" t="s">
        <v>157</v>
      </c>
      <c r="AV241" s="372">
        <v>2019</v>
      </c>
      <c r="AW241" s="373" t="s">
        <v>443</v>
      </c>
      <c r="AX241" s="373" t="s">
        <v>444</v>
      </c>
      <c r="AY241" s="373" t="s">
        <v>445</v>
      </c>
      <c r="AZ241" s="373" t="s">
        <v>446</v>
      </c>
      <c r="BA241" s="231">
        <v>2020</v>
      </c>
    </row>
    <row r="242" spans="1:53" s="1" customFormat="1" ht="39" customHeight="1">
      <c r="A242" s="218" t="s">
        <v>75</v>
      </c>
      <c r="B242" s="528"/>
      <c r="C242" s="221" t="s">
        <v>74</v>
      </c>
      <c r="D242" s="219"/>
      <c r="E242" s="219"/>
      <c r="F242" s="219"/>
      <c r="G242" s="219"/>
      <c r="H242" s="219"/>
      <c r="I242" s="219"/>
      <c r="J242" s="219"/>
      <c r="K242" s="219"/>
      <c r="L242" s="219"/>
      <c r="M242" s="219"/>
      <c r="N242" s="219">
        <f>'T 6'!D10</f>
        <v>140034</v>
      </c>
      <c r="O242" s="219">
        <f>'T 6'!E10</f>
        <v>129282</v>
      </c>
      <c r="P242" s="219">
        <f>'T 6'!F10</f>
        <v>129094</v>
      </c>
      <c r="Q242" s="219">
        <f>'T 6'!G10</f>
        <v>127608</v>
      </c>
      <c r="R242" s="219">
        <f>'T 6'!H10</f>
        <v>526018</v>
      </c>
      <c r="S242" s="219">
        <f>'T 6'!I10</f>
        <v>140895</v>
      </c>
      <c r="T242" s="219">
        <f>'T 6'!J10</f>
        <v>129993</v>
      </c>
      <c r="U242" s="219">
        <f>'T 6'!K10</f>
        <v>127691</v>
      </c>
      <c r="V242" s="219">
        <f>'T 6'!L10</f>
        <v>111854</v>
      </c>
      <c r="W242" s="219">
        <f>'T 6'!M10</f>
        <v>510433</v>
      </c>
      <c r="X242" s="219">
        <f>'T 6'!N10</f>
        <v>89658</v>
      </c>
      <c r="Y242" s="219">
        <f>'T 6'!O10</f>
        <v>86880</v>
      </c>
      <c r="Z242" s="219">
        <f>'T 6'!P10</f>
        <v>82809</v>
      </c>
      <c r="AA242" s="219">
        <f>'T 6'!Q10</f>
        <v>76593</v>
      </c>
      <c r="AB242" s="219">
        <f>'T 6'!R10</f>
        <v>335940</v>
      </c>
      <c r="AC242" s="219">
        <f>'T 6'!S10</f>
        <v>64662</v>
      </c>
      <c r="AD242" s="219">
        <f>'T 6'!T10</f>
        <v>63746</v>
      </c>
      <c r="AE242" s="219">
        <f>'T 6'!U10</f>
        <v>64693</v>
      </c>
      <c r="AF242" s="219">
        <f>'T 6'!V10</f>
        <v>70425</v>
      </c>
      <c r="AG242" s="219">
        <f>'T 6'!W10</f>
        <v>263526</v>
      </c>
      <c r="AH242" s="219">
        <f>'T 6'!X10</f>
        <v>74674</v>
      </c>
      <c r="AI242" s="219">
        <f>'T 6'!Y10</f>
        <v>74002</v>
      </c>
      <c r="AJ242" s="219">
        <f>'T 6'!Z10</f>
        <v>76492</v>
      </c>
      <c r="AK242" s="219">
        <f>'T 6'!AA10</f>
        <v>84976</v>
      </c>
      <c r="AL242" s="219">
        <f>'T 6'!AB10</f>
        <v>310144</v>
      </c>
      <c r="AM242" s="219">
        <f>'T 6'!AC10</f>
        <v>87271</v>
      </c>
      <c r="AN242" s="219">
        <f>'T 6'!AD10</f>
        <v>91926</v>
      </c>
      <c r="AO242" s="219">
        <f>'T 6'!AE10</f>
        <v>97069</v>
      </c>
      <c r="AP242" s="219">
        <f>'T 6'!AF10</f>
        <v>97056</v>
      </c>
      <c r="AQ242" s="219">
        <f>'T 6'!AG10</f>
        <v>373322</v>
      </c>
      <c r="AR242" s="219">
        <f>'T 6'!AH10</f>
        <v>87589</v>
      </c>
      <c r="AS242" s="219">
        <f>'T 6'!AI10</f>
        <v>84053</v>
      </c>
      <c r="AT242" s="219">
        <f>'T 6'!AJ10</f>
        <v>80334</v>
      </c>
      <c r="AU242" s="219">
        <f>'T 6'!AK10</f>
        <v>83072</v>
      </c>
      <c r="AV242" s="219">
        <f>'T 6'!AL10</f>
        <v>335048</v>
      </c>
      <c r="AW242" s="219">
        <f>'T 6'!AM10</f>
        <v>79380</v>
      </c>
      <c r="AX242" s="219">
        <f>'T 6'!AN10</f>
        <v>53515</v>
      </c>
      <c r="AY242" s="219">
        <f>'T 6'!AO10</f>
        <v>0</v>
      </c>
      <c r="AZ242" s="219">
        <f>'T 6'!AP10</f>
        <v>0</v>
      </c>
      <c r="BA242" s="219">
        <f>'T 6'!AQ10</f>
        <v>0</v>
      </c>
    </row>
    <row r="243" spans="1:53" s="1" customFormat="1" ht="39" customHeight="1">
      <c r="A243" s="216" t="s">
        <v>81</v>
      </c>
      <c r="B243" s="533"/>
      <c r="C243" s="222" t="s">
        <v>76</v>
      </c>
      <c r="D243" s="235" t="e">
        <f>D242/B242*100-100</f>
        <v>#DIV/0!</v>
      </c>
      <c r="E243" s="235" t="e">
        <f>E242/D242*100-100</f>
        <v>#DIV/0!</v>
      </c>
      <c r="F243" s="235" t="e">
        <f>F242/E242*100-100</f>
        <v>#DIV/0!</v>
      </c>
      <c r="G243" s="235" t="e">
        <f>G242/F242*100-100</f>
        <v>#DIV/0!</v>
      </c>
      <c r="H243" s="236"/>
      <c r="I243" s="235" t="e">
        <f>I242/G242*100-100</f>
        <v>#DIV/0!</v>
      </c>
      <c r="J243" s="235" t="e">
        <f>J242/I242*100-100</f>
        <v>#DIV/0!</v>
      </c>
      <c r="K243" s="235" t="e">
        <f>K242/J242*100-100</f>
        <v>#DIV/0!</v>
      </c>
      <c r="L243" s="235" t="e">
        <f>L242/K242*100-100</f>
        <v>#DIV/0!</v>
      </c>
      <c r="M243" s="236"/>
      <c r="N243" s="235" t="e">
        <f>N242/L242*100-100</f>
        <v>#DIV/0!</v>
      </c>
      <c r="O243" s="235">
        <f>O242/N242*100-100</f>
        <v>-7.6781353099961507</v>
      </c>
      <c r="P243" s="235">
        <f>P242/O242*100-100</f>
        <v>-0.14541854241116425</v>
      </c>
      <c r="Q243" s="235">
        <f>Q242/P242*100-100</f>
        <v>-1.1510991990332684</v>
      </c>
      <c r="R243" s="236"/>
      <c r="S243" s="235">
        <f>S242/Q242*100-100</f>
        <v>10.41235659206319</v>
      </c>
      <c r="T243" s="235">
        <f>T242/S242*100-100</f>
        <v>-7.7376769935058007</v>
      </c>
      <c r="U243" s="235">
        <f>U242/T242*100-100</f>
        <v>-1.7708645850161133</v>
      </c>
      <c r="V243" s="235">
        <f>V242/U242*100-100</f>
        <v>-12.402596894064573</v>
      </c>
      <c r="W243" s="236"/>
      <c r="X243" s="235">
        <f>X242/V242*100-100</f>
        <v>-19.843724855615349</v>
      </c>
      <c r="Y243" s="235">
        <f>Y242/X242*100-100</f>
        <v>-3.0984407414843105</v>
      </c>
      <c r="Z243" s="235">
        <f>Z242/Y242*100-100</f>
        <v>-4.6857734806629736</v>
      </c>
      <c r="AA243" s="235">
        <f>AA242/Z242*100-100</f>
        <v>-7.5064304604571959</v>
      </c>
      <c r="AB243" s="236"/>
      <c r="AC243" s="235">
        <f>AC242/AA242*100-100</f>
        <v>-15.577141514237596</v>
      </c>
      <c r="AD243" s="235">
        <f>AD242/AC242*100-100</f>
        <v>-1.4165970740156411</v>
      </c>
      <c r="AE243" s="235">
        <f>AE242/AD242*100-100</f>
        <v>1.4855834091550832</v>
      </c>
      <c r="AF243" s="235">
        <f>AF242/AE242*100-100</f>
        <v>8.8603094616110099</v>
      </c>
      <c r="AG243" s="235"/>
      <c r="AH243" s="235">
        <f>AH242/AF242*100-100</f>
        <v>6.033368832090872</v>
      </c>
      <c r="AI243" s="235">
        <f>AI242/AH242*100-100</f>
        <v>-0.89991161582344148</v>
      </c>
      <c r="AJ243" s="235">
        <f>AJ242/AI242*100-100</f>
        <v>3.3647739250290556</v>
      </c>
      <c r="AK243" s="235">
        <f>AK242/AJ242*100-100</f>
        <v>11.091355958793073</v>
      </c>
      <c r="AL243" s="235"/>
      <c r="AM243" s="235">
        <f>AM242/AK242*100-100</f>
        <v>2.7007625682545608</v>
      </c>
      <c r="AN243" s="235">
        <f>AN242/AM242*100-100</f>
        <v>5.3339597346197394</v>
      </c>
      <c r="AO243" s="235">
        <f>AO242/AN242*100-100</f>
        <v>5.5947174901551193</v>
      </c>
      <c r="AP243" s="235">
        <f>AP242/AO242*100-100</f>
        <v>-1.339253520691841E-2</v>
      </c>
      <c r="AQ243" s="235"/>
      <c r="AR243" s="235">
        <f>AR242/AP242*100-100</f>
        <v>-9.7541625453346512</v>
      </c>
      <c r="AS243" s="235">
        <f>AS242/AR242*100-100</f>
        <v>-4.037036614186718</v>
      </c>
      <c r="AT243" s="235">
        <f>AT242/AS242*100-100</f>
        <v>-4.4245892472606556</v>
      </c>
      <c r="AU243" s="235">
        <f>AU242/AT242*100-100</f>
        <v>3.4082704707844726</v>
      </c>
      <c r="AV243" s="235"/>
      <c r="AW243" s="237">
        <f>AW242/AU242*100-100</f>
        <v>-4.4443374422187958</v>
      </c>
      <c r="AX243" s="237">
        <f>AX242/AV242*100-100</f>
        <v>-84.027661708173156</v>
      </c>
      <c r="AY243" s="237">
        <f>AY242/AW242*100-100</f>
        <v>-100</v>
      </c>
      <c r="AZ243" s="237">
        <f>AZ242/AX242*100-100</f>
        <v>-100</v>
      </c>
      <c r="BA243" s="237" t="e">
        <f>BA242/AY242*100-100</f>
        <v>#DIV/0!</v>
      </c>
    </row>
    <row r="244" spans="1:53" ht="39" customHeight="1">
      <c r="A244" s="224" t="s">
        <v>79</v>
      </c>
      <c r="B244" s="534"/>
      <c r="C244" s="225" t="s">
        <v>77</v>
      </c>
      <c r="D244" s="238" t="e">
        <f>D242/#REF!*100-100</f>
        <v>#REF!</v>
      </c>
      <c r="E244" s="238" t="e">
        <f>E242/#REF!*100-100</f>
        <v>#REF!</v>
      </c>
      <c r="F244" s="238" t="e">
        <f>F242/#REF!*100-100</f>
        <v>#REF!</v>
      </c>
      <c r="G244" s="238" t="e">
        <f>G242/#REF!*100-100</f>
        <v>#REF!</v>
      </c>
      <c r="H244" s="239"/>
      <c r="I244" s="238" t="e">
        <f t="shared" ref="I244:BA244" si="130">I242/D242*100-100</f>
        <v>#DIV/0!</v>
      </c>
      <c r="J244" s="238" t="e">
        <f t="shared" si="130"/>
        <v>#DIV/0!</v>
      </c>
      <c r="K244" s="238" t="e">
        <f t="shared" si="130"/>
        <v>#DIV/0!</v>
      </c>
      <c r="L244" s="238" t="e">
        <f t="shared" si="130"/>
        <v>#DIV/0!</v>
      </c>
      <c r="M244" s="238" t="e">
        <f t="shared" si="130"/>
        <v>#DIV/0!</v>
      </c>
      <c r="N244" s="238" t="e">
        <f t="shared" si="130"/>
        <v>#DIV/0!</v>
      </c>
      <c r="O244" s="238" t="e">
        <f t="shared" si="130"/>
        <v>#DIV/0!</v>
      </c>
      <c r="P244" s="238" t="e">
        <f t="shared" si="130"/>
        <v>#DIV/0!</v>
      </c>
      <c r="Q244" s="238" t="e">
        <f t="shared" si="130"/>
        <v>#DIV/0!</v>
      </c>
      <c r="R244" s="238" t="e">
        <f t="shared" si="130"/>
        <v>#DIV/0!</v>
      </c>
      <c r="S244" s="238">
        <f t="shared" si="130"/>
        <v>0.61485067912079217</v>
      </c>
      <c r="T244" s="238">
        <f t="shared" si="130"/>
        <v>0.5499605513528536</v>
      </c>
      <c r="U244" s="238">
        <f t="shared" si="130"/>
        <v>-1.0868049638248038</v>
      </c>
      <c r="V244" s="238">
        <f t="shared" si="130"/>
        <v>-12.34562096420288</v>
      </c>
      <c r="W244" s="238">
        <f t="shared" si="130"/>
        <v>-2.9628263671585273</v>
      </c>
      <c r="X244" s="238">
        <f t="shared" si="130"/>
        <v>-36.365378473331198</v>
      </c>
      <c r="Y244" s="238">
        <f t="shared" si="130"/>
        <v>-33.165631995568987</v>
      </c>
      <c r="Z244" s="238">
        <f t="shared" si="130"/>
        <v>-35.148914175627098</v>
      </c>
      <c r="AA244" s="238">
        <f t="shared" si="130"/>
        <v>-31.524129669032845</v>
      </c>
      <c r="AB244" s="238">
        <f t="shared" si="130"/>
        <v>-34.185289744197576</v>
      </c>
      <c r="AC244" s="238">
        <f t="shared" si="130"/>
        <v>-27.879274576724882</v>
      </c>
      <c r="AD244" s="238">
        <f t="shared" si="130"/>
        <v>-26.627532228360963</v>
      </c>
      <c r="AE244" s="238">
        <f t="shared" si="130"/>
        <v>-21.876849134755886</v>
      </c>
      <c r="AF244" s="238">
        <f t="shared" si="130"/>
        <v>-8.0529552308957761</v>
      </c>
      <c r="AG244" s="238">
        <f t="shared" si="130"/>
        <v>-21.555634934809788</v>
      </c>
      <c r="AH244" s="238">
        <f t="shared" si="130"/>
        <v>15.483591599393762</v>
      </c>
      <c r="AI244" s="238">
        <f t="shared" si="130"/>
        <v>16.088852633890752</v>
      </c>
      <c r="AJ244" s="238">
        <f t="shared" si="130"/>
        <v>18.238449291267983</v>
      </c>
      <c r="AK244" s="238">
        <f t="shared" si="130"/>
        <v>20.661696840610588</v>
      </c>
      <c r="AL244" s="238">
        <f t="shared" si="130"/>
        <v>17.690095094981146</v>
      </c>
      <c r="AM244" s="238">
        <f t="shared" si="130"/>
        <v>16.869325334118983</v>
      </c>
      <c r="AN244" s="238">
        <f t="shared" si="130"/>
        <v>24.220967000891875</v>
      </c>
      <c r="AO244" s="238">
        <f t="shared" si="130"/>
        <v>26.900852376719129</v>
      </c>
      <c r="AP244" s="238">
        <f t="shared" si="130"/>
        <v>14.215778572773502</v>
      </c>
      <c r="AQ244" s="238">
        <f t="shared" si="130"/>
        <v>20.37053755674782</v>
      </c>
      <c r="AR244" s="238">
        <f t="shared" si="130"/>
        <v>0.36438221173126806</v>
      </c>
      <c r="AS244" s="238">
        <f t="shared" si="130"/>
        <v>-8.5644975306224609</v>
      </c>
      <c r="AT244" s="238">
        <f t="shared" si="130"/>
        <v>-17.240313591362849</v>
      </c>
      <c r="AU244" s="238">
        <f t="shared" si="130"/>
        <v>-14.408176722716775</v>
      </c>
      <c r="AV244" s="238">
        <f t="shared" si="130"/>
        <v>-10.252275515506724</v>
      </c>
      <c r="AW244" s="240">
        <f t="shared" si="130"/>
        <v>-9.3721814383084592</v>
      </c>
      <c r="AX244" s="240">
        <f t="shared" si="130"/>
        <v>-36.331838244916902</v>
      </c>
      <c r="AY244" s="240">
        <f t="shared" si="130"/>
        <v>-100</v>
      </c>
      <c r="AZ244" s="240">
        <f t="shared" si="130"/>
        <v>-100</v>
      </c>
      <c r="BA244" s="240">
        <f t="shared" si="130"/>
        <v>-100</v>
      </c>
    </row>
    <row r="245" spans="1:53" ht="39" customHeight="1">
      <c r="A245" s="376" t="s">
        <v>196</v>
      </c>
      <c r="B245" s="531"/>
      <c r="C245" s="380" t="s">
        <v>201</v>
      </c>
      <c r="D245" s="233" t="e">
        <f t="shared" ref="D245:AI245" si="131">D242/D246*100</f>
        <v>#DIV/0!</v>
      </c>
      <c r="E245" s="233" t="e">
        <f t="shared" si="131"/>
        <v>#DIV/0!</v>
      </c>
      <c r="F245" s="233" t="e">
        <f t="shared" si="131"/>
        <v>#DIV/0!</v>
      </c>
      <c r="G245" s="233" t="e">
        <f t="shared" si="131"/>
        <v>#DIV/0!</v>
      </c>
      <c r="H245" s="233" t="e">
        <f t="shared" si="131"/>
        <v>#DIV/0!</v>
      </c>
      <c r="I245" s="233" t="e">
        <f t="shared" si="131"/>
        <v>#DIV/0!</v>
      </c>
      <c r="J245" s="233" t="e">
        <f t="shared" si="131"/>
        <v>#DIV/0!</v>
      </c>
      <c r="K245" s="233" t="e">
        <f t="shared" si="131"/>
        <v>#DIV/0!</v>
      </c>
      <c r="L245" s="233" t="e">
        <f t="shared" si="131"/>
        <v>#DIV/0!</v>
      </c>
      <c r="M245" s="233" t="e">
        <f t="shared" si="131"/>
        <v>#DIV/0!</v>
      </c>
      <c r="N245" s="233">
        <f t="shared" si="131"/>
        <v>75.945739964465517</v>
      </c>
      <c r="O245" s="233">
        <f t="shared" si="131"/>
        <v>74.045836481402489</v>
      </c>
      <c r="P245" s="233">
        <f t="shared" si="131"/>
        <v>71.702610035811077</v>
      </c>
      <c r="Q245" s="233">
        <f t="shared" si="131"/>
        <v>69.22291105781936</v>
      </c>
      <c r="R245" s="233">
        <f t="shared" si="131"/>
        <v>72.71783501980876</v>
      </c>
      <c r="S245" s="233">
        <f t="shared" si="131"/>
        <v>71.559136567892949</v>
      </c>
      <c r="T245" s="233">
        <f t="shared" si="131"/>
        <v>68.64981942193171</v>
      </c>
      <c r="U245" s="233">
        <f t="shared" si="131"/>
        <v>67.631499097533592</v>
      </c>
      <c r="V245" s="233">
        <f t="shared" si="131"/>
        <v>63.696816181107366</v>
      </c>
      <c r="W245" s="233">
        <f t="shared" si="131"/>
        <v>67.998118134245317</v>
      </c>
      <c r="X245" s="233">
        <f t="shared" si="131"/>
        <v>58.870769283434996</v>
      </c>
      <c r="Y245" s="233">
        <f t="shared" si="131"/>
        <v>58.365557576876903</v>
      </c>
      <c r="Z245" s="233">
        <f t="shared" si="131"/>
        <v>56.736442264851959</v>
      </c>
      <c r="AA245" s="233">
        <f t="shared" si="131"/>
        <v>54.080247648089887</v>
      </c>
      <c r="AB245" s="233">
        <f t="shared" si="131"/>
        <v>57.061477766293088</v>
      </c>
      <c r="AC245" s="233">
        <f t="shared" si="131"/>
        <v>49.401165628136738</v>
      </c>
      <c r="AD245" s="233">
        <f t="shared" si="131"/>
        <v>47.461011346023412</v>
      </c>
      <c r="AE245" s="233">
        <f t="shared" si="131"/>
        <v>45.856481053340012</v>
      </c>
      <c r="AF245" s="233">
        <f t="shared" si="131"/>
        <v>48.228363832459806</v>
      </c>
      <c r="AG245" s="233">
        <f t="shared" si="131"/>
        <v>47.713841494370293</v>
      </c>
      <c r="AH245" s="233">
        <f t="shared" si="131"/>
        <v>51.151278946049125</v>
      </c>
      <c r="AI245" s="233">
        <f t="shared" si="131"/>
        <v>52.49352480100621</v>
      </c>
      <c r="AJ245" s="233">
        <f t="shared" ref="AJ245:BA245" si="132">AJ242/AJ246*100</f>
        <v>52.903270380775588</v>
      </c>
      <c r="AK245" s="233">
        <f t="shared" si="132"/>
        <v>54.875538924492936</v>
      </c>
      <c r="AL245" s="233">
        <f t="shared" si="132"/>
        <v>52.889422631689584</v>
      </c>
      <c r="AM245" s="233">
        <f t="shared" si="132"/>
        <v>54.492693723614835</v>
      </c>
      <c r="AN245" s="233">
        <f t="shared" si="132"/>
        <v>56.410602582478475</v>
      </c>
      <c r="AO245" s="233">
        <f t="shared" si="132"/>
        <v>56.462747220858965</v>
      </c>
      <c r="AP245" s="233">
        <f t="shared" si="132"/>
        <v>56.325777951638315</v>
      </c>
      <c r="AQ245" s="233">
        <f t="shared" si="132"/>
        <v>55.941863173284148</v>
      </c>
      <c r="AR245" s="233">
        <f t="shared" si="132"/>
        <v>53.832571890080494</v>
      </c>
      <c r="AS245" s="233">
        <f t="shared" si="132"/>
        <v>53.151269826436653</v>
      </c>
      <c r="AT245" s="233">
        <f t="shared" si="132"/>
        <v>50.348925049157621</v>
      </c>
      <c r="AU245" s="233">
        <f t="shared" si="132"/>
        <v>52.034281048082732</v>
      </c>
      <c r="AV245" s="233">
        <f t="shared" si="132"/>
        <v>52.347267875762718</v>
      </c>
      <c r="AW245" s="234">
        <f t="shared" si="132"/>
        <v>52.167359279567926</v>
      </c>
      <c r="AX245" s="234">
        <f t="shared" si="132"/>
        <v>45.899634845086034</v>
      </c>
      <c r="AY245" s="234" t="e">
        <f t="shared" si="132"/>
        <v>#DIV/0!</v>
      </c>
      <c r="AZ245" s="234" t="e">
        <f t="shared" si="132"/>
        <v>#DIV/0!</v>
      </c>
      <c r="BA245" s="234" t="e">
        <f t="shared" si="132"/>
        <v>#DIV/0!</v>
      </c>
    </row>
    <row r="246" spans="1:53" ht="51" customHeight="1">
      <c r="A246" s="249" t="s">
        <v>197</v>
      </c>
      <c r="B246" s="530"/>
      <c r="C246" s="515" t="s">
        <v>198</v>
      </c>
      <c r="D246" s="247"/>
      <c r="E246" s="247"/>
      <c r="F246" s="247"/>
      <c r="G246" s="247"/>
      <c r="H246" s="247"/>
      <c r="I246" s="247"/>
      <c r="J246" s="247"/>
      <c r="K246" s="247"/>
      <c r="L246" s="247"/>
      <c r="M246" s="247"/>
      <c r="N246" s="247">
        <f>'T 6'!D12</f>
        <v>184386.90579026676</v>
      </c>
      <c r="O246" s="247">
        <f>'T 6'!E12</f>
        <v>174597.25778433299</v>
      </c>
      <c r="P246" s="247">
        <f>'T 6'!F12</f>
        <v>180040.86592597596</v>
      </c>
      <c r="Q246" s="247">
        <f>'T 6'!G12</f>
        <v>184343.59094406434</v>
      </c>
      <c r="R246" s="247">
        <f>'T 6'!H12</f>
        <v>723368.62044464005</v>
      </c>
      <c r="S246" s="247">
        <f>'T 6'!I12</f>
        <v>196893.09675546948</v>
      </c>
      <c r="T246" s="247">
        <f>'T 6'!J12</f>
        <v>189356.65249320501</v>
      </c>
      <c r="U246" s="247">
        <f>'T 6'!K12</f>
        <v>188804.03614276333</v>
      </c>
      <c r="V246" s="247">
        <f>'T 6'!L12</f>
        <v>175603.75338379343</v>
      </c>
      <c r="W246" s="247">
        <f>'T 6'!M12</f>
        <v>750657.53877523122</v>
      </c>
      <c r="X246" s="247">
        <f>'T 6'!N12</f>
        <v>152296.29422428473</v>
      </c>
      <c r="Y246" s="247">
        <f>'T 6'!O12</f>
        <v>148854.91308048408</v>
      </c>
      <c r="Z246" s="247">
        <f>'T 6'!P12</f>
        <v>145953.81150872743</v>
      </c>
      <c r="AA246" s="247">
        <f>'T 6'!Q12</f>
        <v>141628.41948950518</v>
      </c>
      <c r="AB246" s="247">
        <f>'T 6'!R12</f>
        <v>588733.43830300146</v>
      </c>
      <c r="AC246" s="247">
        <f>'T 6'!S12</f>
        <v>130891.64836056289</v>
      </c>
      <c r="AD246" s="247">
        <f>'T 6'!T12</f>
        <v>134312.35068980689</v>
      </c>
      <c r="AE246" s="247">
        <f>'T 6'!U12</f>
        <v>141077.11388658333</v>
      </c>
      <c r="AF246" s="247">
        <f>'T 6'!V12</f>
        <v>146024.02902293956</v>
      </c>
      <c r="AG246" s="247">
        <f>'T 6'!W12</f>
        <v>552305.14195989259</v>
      </c>
      <c r="AH246" s="247">
        <f>'T 6'!X12</f>
        <v>145986.57460502803</v>
      </c>
      <c r="AI246" s="247">
        <f>'T 6'!Y12</f>
        <v>140973.57775178686</v>
      </c>
      <c r="AJ246" s="247">
        <f>'T 6'!Z12</f>
        <v>144588.41476045357</v>
      </c>
      <c r="AK246" s="247">
        <f>'T 6'!AA12</f>
        <v>154852.23774644724</v>
      </c>
      <c r="AL246" s="247">
        <f>'T 6'!AB12</f>
        <v>586400.80486371578</v>
      </c>
      <c r="AM246" s="247">
        <f>'T 6'!AC12</f>
        <v>160151.74519108131</v>
      </c>
      <c r="AN246" s="247">
        <f>'T 6'!AD12</f>
        <v>162958.7272456346</v>
      </c>
      <c r="AO246" s="247">
        <f>'T 6'!AE12</f>
        <v>171916.89171677412</v>
      </c>
      <c r="AP246" s="247">
        <f>'T 6'!AF12</f>
        <v>172311.86772659037</v>
      </c>
      <c r="AQ246" s="247">
        <f>'T 6'!AG12</f>
        <v>667339.23188008042</v>
      </c>
      <c r="AR246" s="247">
        <f>'T 6'!AH12</f>
        <v>162706.32616038853</v>
      </c>
      <c r="AS246" s="247">
        <f>'T 6'!AI12</f>
        <v>158139.21337057743</v>
      </c>
      <c r="AT246" s="247">
        <f>'T 6'!AJ12</f>
        <v>159554.54842693618</v>
      </c>
      <c r="AU246" s="247">
        <f>'T 6'!AK12</f>
        <v>159648.59766821144</v>
      </c>
      <c r="AV246" s="247">
        <f>'T 6'!AL12</f>
        <v>640048.68562611355</v>
      </c>
      <c r="AW246" s="247">
        <f>'T 6'!AM12</f>
        <v>152164.11391383249</v>
      </c>
      <c r="AX246" s="247">
        <f>'T 6'!AN12</f>
        <v>116591.34147933044</v>
      </c>
      <c r="AY246" s="247">
        <f>'T 6'!AO12</f>
        <v>0</v>
      </c>
      <c r="AZ246" s="247">
        <f>'T 6'!AP12</f>
        <v>0</v>
      </c>
      <c r="BA246" s="247">
        <f>'T 6'!AQ12</f>
        <v>0</v>
      </c>
    </row>
    <row r="247" spans="1:53" s="537" customFormat="1">
      <c r="B247" s="538"/>
    </row>
    <row r="248" spans="1:53" s="71" customFormat="1" ht="57.75" customHeight="1" thickBot="1">
      <c r="A248" s="374" t="s">
        <v>192</v>
      </c>
      <c r="B248" s="358" t="s">
        <v>541</v>
      </c>
      <c r="C248" s="375" t="s">
        <v>191</v>
      </c>
      <c r="D248" s="372" t="s">
        <v>132</v>
      </c>
      <c r="E248" s="372" t="s">
        <v>133</v>
      </c>
      <c r="F248" s="372" t="s">
        <v>134</v>
      </c>
      <c r="G248" s="372" t="s">
        <v>135</v>
      </c>
      <c r="H248" s="372">
        <v>2011</v>
      </c>
      <c r="I248" s="372" t="s">
        <v>136</v>
      </c>
      <c r="J248" s="372" t="s">
        <v>137</v>
      </c>
      <c r="K248" s="372" t="s">
        <v>138</v>
      </c>
      <c r="L248" s="372" t="s">
        <v>139</v>
      </c>
      <c r="M248" s="372">
        <v>2012</v>
      </c>
      <c r="N248" s="372" t="s">
        <v>140</v>
      </c>
      <c r="O248" s="372" t="s">
        <v>141</v>
      </c>
      <c r="P248" s="372" t="s">
        <v>142</v>
      </c>
      <c r="Q248" s="372" t="s">
        <v>143</v>
      </c>
      <c r="R248" s="372">
        <v>2013</v>
      </c>
      <c r="S248" s="372" t="s">
        <v>144</v>
      </c>
      <c r="T248" s="372" t="s">
        <v>145</v>
      </c>
      <c r="U248" s="372" t="s">
        <v>146</v>
      </c>
      <c r="V248" s="372" t="s">
        <v>147</v>
      </c>
      <c r="W248" s="372">
        <v>2014</v>
      </c>
      <c r="X248" s="372" t="s">
        <v>148</v>
      </c>
      <c r="Y248" s="372" t="s">
        <v>149</v>
      </c>
      <c r="Z248" s="372" t="s">
        <v>150</v>
      </c>
      <c r="AA248" s="372" t="s">
        <v>151</v>
      </c>
      <c r="AB248" s="372">
        <v>2015</v>
      </c>
      <c r="AC248" s="372" t="s">
        <v>152</v>
      </c>
      <c r="AD248" s="372" t="s">
        <v>153</v>
      </c>
      <c r="AE248" s="372" t="s">
        <v>68</v>
      </c>
      <c r="AF248" s="372" t="s">
        <v>69</v>
      </c>
      <c r="AG248" s="372">
        <v>2016</v>
      </c>
      <c r="AH248" s="372" t="s">
        <v>70</v>
      </c>
      <c r="AI248" s="372" t="s">
        <v>71</v>
      </c>
      <c r="AJ248" s="372" t="s">
        <v>72</v>
      </c>
      <c r="AK248" s="372" t="s">
        <v>73</v>
      </c>
      <c r="AL248" s="372">
        <v>2017</v>
      </c>
      <c r="AM248" s="372" t="s">
        <v>83</v>
      </c>
      <c r="AN248" s="372" t="s">
        <v>84</v>
      </c>
      <c r="AO248" s="372" t="s">
        <v>82</v>
      </c>
      <c r="AP248" s="372" t="s">
        <v>154</v>
      </c>
      <c r="AQ248" s="372">
        <v>2018</v>
      </c>
      <c r="AR248" s="372" t="s">
        <v>85</v>
      </c>
      <c r="AS248" s="372" t="s">
        <v>155</v>
      </c>
      <c r="AT248" s="372" t="s">
        <v>156</v>
      </c>
      <c r="AU248" s="372" t="s">
        <v>157</v>
      </c>
      <c r="AV248" s="372">
        <v>2019</v>
      </c>
      <c r="AW248" s="373" t="s">
        <v>443</v>
      </c>
      <c r="AX248" s="373" t="s">
        <v>444</v>
      </c>
      <c r="AY248" s="373" t="s">
        <v>445</v>
      </c>
      <c r="AZ248" s="373" t="s">
        <v>446</v>
      </c>
      <c r="BA248" s="231">
        <v>2020</v>
      </c>
    </row>
    <row r="249" spans="1:53" s="1" customFormat="1" ht="39" customHeight="1">
      <c r="A249" s="218" t="s">
        <v>75</v>
      </c>
      <c r="B249" s="528"/>
      <c r="C249" s="221" t="s">
        <v>74</v>
      </c>
      <c r="D249" s="219"/>
      <c r="E249" s="219"/>
      <c r="F249" s="219"/>
      <c r="G249" s="219"/>
      <c r="H249" s="219"/>
      <c r="I249" s="219"/>
      <c r="J249" s="219"/>
      <c r="K249" s="219"/>
      <c r="L249" s="219"/>
      <c r="M249" s="219"/>
      <c r="N249" s="219">
        <f>'T 6'!D11</f>
        <v>52454</v>
      </c>
      <c r="O249" s="219">
        <f>'T 6'!E11</f>
        <v>52904</v>
      </c>
      <c r="P249" s="219">
        <f>'T 6'!F11</f>
        <v>54801</v>
      </c>
      <c r="Q249" s="219">
        <f>'T 6'!G11</f>
        <v>54431</v>
      </c>
      <c r="R249" s="219">
        <f>'T 6'!H11</f>
        <v>214590</v>
      </c>
      <c r="S249" s="219">
        <f>'T 6'!I11</f>
        <v>59366</v>
      </c>
      <c r="T249" s="219">
        <f>'T 6'!J11</f>
        <v>58239</v>
      </c>
      <c r="U249" s="219">
        <f>'T 6'!K11</f>
        <v>59264</v>
      </c>
      <c r="V249" s="219">
        <f>'T 6'!L11</f>
        <v>56107</v>
      </c>
      <c r="W249" s="219">
        <f>'T 6'!M11</f>
        <v>232976</v>
      </c>
      <c r="X249" s="219">
        <f>'T 6'!N11</f>
        <v>51993</v>
      </c>
      <c r="Y249" s="219">
        <f>'T 6'!O11</f>
        <v>54882</v>
      </c>
      <c r="Z249" s="219">
        <f>'T 6'!P11</f>
        <v>53252</v>
      </c>
      <c r="AA249" s="219">
        <f>'T 6'!Q11</f>
        <v>55621</v>
      </c>
      <c r="AB249" s="219">
        <f>'T 6'!R11</f>
        <v>215748</v>
      </c>
      <c r="AC249" s="219">
        <f>'T 6'!S11</f>
        <v>59216</v>
      </c>
      <c r="AD249" s="219">
        <f>'T 6'!T11</f>
        <v>57325</v>
      </c>
      <c r="AE249" s="219">
        <f>'T 6'!U11</f>
        <v>56236</v>
      </c>
      <c r="AF249" s="219">
        <f>'T 6'!V11</f>
        <v>58273</v>
      </c>
      <c r="AG249" s="219">
        <f>'T 6'!W11</f>
        <v>231050</v>
      </c>
      <c r="AH249" s="219">
        <f>'T 6'!X11</f>
        <v>58485</v>
      </c>
      <c r="AI249" s="219">
        <f>'T 6'!Y11</f>
        <v>53816</v>
      </c>
      <c r="AJ249" s="219">
        <f>'T 6'!Z11</f>
        <v>52810</v>
      </c>
      <c r="AK249" s="219">
        <f>'T 6'!AA11</f>
        <v>61270</v>
      </c>
      <c r="AL249" s="219">
        <f>'T 6'!AB11</f>
        <v>226381</v>
      </c>
      <c r="AM249" s="219">
        <f>'T 6'!AC11</f>
        <v>58214</v>
      </c>
      <c r="AN249" s="219">
        <f>'T 6'!AD11</f>
        <v>57901</v>
      </c>
      <c r="AO249" s="219">
        <f>'T 6'!AE11</f>
        <v>61986</v>
      </c>
      <c r="AP249" s="219">
        <f>'T 6'!AF11</f>
        <v>61451</v>
      </c>
      <c r="AQ249" s="219">
        <f>'T 6'!AG11</f>
        <v>239552</v>
      </c>
      <c r="AR249" s="219">
        <f>'T 6'!AH11</f>
        <v>59742</v>
      </c>
      <c r="AS249" s="219">
        <f>'T 6'!AI11</f>
        <v>62354</v>
      </c>
      <c r="AT249" s="219">
        <f>'T 6'!AJ11</f>
        <v>58557</v>
      </c>
      <c r="AU249" s="219">
        <f>'T 6'!AK11</f>
        <v>62389</v>
      </c>
      <c r="AV249" s="219">
        <f>'T 6'!AL11</f>
        <v>243042</v>
      </c>
      <c r="AW249" s="219">
        <f>'T 6'!AM11</f>
        <v>57892</v>
      </c>
      <c r="AX249" s="219">
        <f>'T 6'!AN11</f>
        <v>52407</v>
      </c>
      <c r="AY249" s="219">
        <f>'T 6'!AO11</f>
        <v>0</v>
      </c>
      <c r="AZ249" s="219">
        <f>'T 6'!AP11</f>
        <v>0</v>
      </c>
      <c r="BA249" s="219">
        <f>'T 6'!AQ11</f>
        <v>0</v>
      </c>
    </row>
    <row r="250" spans="1:53" s="1" customFormat="1" ht="39" customHeight="1">
      <c r="A250" s="216" t="s">
        <v>81</v>
      </c>
      <c r="B250" s="533"/>
      <c r="C250" s="222" t="s">
        <v>76</v>
      </c>
      <c r="D250" s="235" t="e">
        <f>D249/B249*100-100</f>
        <v>#DIV/0!</v>
      </c>
      <c r="E250" s="235" t="e">
        <f>E249/D249*100-100</f>
        <v>#DIV/0!</v>
      </c>
      <c r="F250" s="235" t="e">
        <f>F249/E249*100-100</f>
        <v>#DIV/0!</v>
      </c>
      <c r="G250" s="235" t="e">
        <f>G249/F249*100-100</f>
        <v>#DIV/0!</v>
      </c>
      <c r="H250" s="236"/>
      <c r="I250" s="235" t="e">
        <f>I249/G249*100-100</f>
        <v>#DIV/0!</v>
      </c>
      <c r="J250" s="235" t="e">
        <f>J249/I249*100-100</f>
        <v>#DIV/0!</v>
      </c>
      <c r="K250" s="235" t="e">
        <f>K249/J249*100-100</f>
        <v>#DIV/0!</v>
      </c>
      <c r="L250" s="235" t="e">
        <f>L249/K249*100-100</f>
        <v>#DIV/0!</v>
      </c>
      <c r="M250" s="236"/>
      <c r="N250" s="235" t="e">
        <f>N249/L249*100-100</f>
        <v>#DIV/0!</v>
      </c>
      <c r="O250" s="235">
        <f>O249/N249*100-100</f>
        <v>0.85789453616501987</v>
      </c>
      <c r="P250" s="235">
        <f>P249/O249*100-100</f>
        <v>3.58574020867988</v>
      </c>
      <c r="Q250" s="235">
        <f>Q249/P249*100-100</f>
        <v>-0.67517016112844885</v>
      </c>
      <c r="R250" s="236"/>
      <c r="S250" s="235">
        <f>S249/Q249*100-100</f>
        <v>9.0665245907662921</v>
      </c>
      <c r="T250" s="235">
        <f>T249/S249*100-100</f>
        <v>-1.8983930195734899</v>
      </c>
      <c r="U250" s="235">
        <f>U249/T249*100-100</f>
        <v>1.7599890108003251</v>
      </c>
      <c r="V250" s="235">
        <f>V249/U249*100-100</f>
        <v>-5.3270113390928628</v>
      </c>
      <c r="W250" s="236"/>
      <c r="X250" s="235">
        <f>X249/V249*100-100</f>
        <v>-7.3324184148145406</v>
      </c>
      <c r="Y250" s="235">
        <f>Y249/X249*100-100</f>
        <v>5.5565172234723832</v>
      </c>
      <c r="Z250" s="235">
        <f>Z249/Y249*100-100</f>
        <v>-2.9700083816187544</v>
      </c>
      <c r="AA250" s="235">
        <f>AA249/Z249*100-100</f>
        <v>4.4486592052880809</v>
      </c>
      <c r="AB250" s="236"/>
      <c r="AC250" s="235">
        <f>AC249/AA249*100-100</f>
        <v>6.4633861311375256</v>
      </c>
      <c r="AD250" s="235">
        <f>AD249/AC249*100-100</f>
        <v>-3.193393677384492</v>
      </c>
      <c r="AE250" s="235">
        <f>AE249/AD249*100-100</f>
        <v>-1.8996947230702119</v>
      </c>
      <c r="AF250" s="235">
        <f>AF249/AE249*100-100</f>
        <v>3.6222348673447584</v>
      </c>
      <c r="AG250" s="235"/>
      <c r="AH250" s="235">
        <f>AH249/AF249*100-100</f>
        <v>0.36380484958729653</v>
      </c>
      <c r="AI250" s="235">
        <f>AI249/AH249*100-100</f>
        <v>-7.9832435667265003</v>
      </c>
      <c r="AJ250" s="235">
        <f>AJ249/AI249*100-100</f>
        <v>-1.8693325405083954</v>
      </c>
      <c r="AK250" s="235">
        <f>AK249/AJ249*100-100</f>
        <v>16.019693239916677</v>
      </c>
      <c r="AL250" s="235"/>
      <c r="AM250" s="235">
        <f>AM249/AK249*100-100</f>
        <v>-4.9877590990696916</v>
      </c>
      <c r="AN250" s="235">
        <f>AN249/AM249*100-100</f>
        <v>-0.53767135053423942</v>
      </c>
      <c r="AO250" s="235">
        <f>AO249/AN249*100-100</f>
        <v>7.0551458524032284</v>
      </c>
      <c r="AP250" s="235">
        <f>AP249/AO249*100-100</f>
        <v>-0.86309811893008259</v>
      </c>
      <c r="AQ250" s="235"/>
      <c r="AR250" s="235">
        <f>AR249/AP249*100-100</f>
        <v>-2.7810776065483083</v>
      </c>
      <c r="AS250" s="235">
        <f>AS249/AR249*100-100</f>
        <v>4.3721335074152137</v>
      </c>
      <c r="AT250" s="235">
        <f>AT249/AS249*100-100</f>
        <v>-6.0894248965583557</v>
      </c>
      <c r="AU250" s="235">
        <f>AU249/AT249*100-100</f>
        <v>6.5440510955137654</v>
      </c>
      <c r="AV250" s="235"/>
      <c r="AW250" s="237">
        <f>AW249/AU249*100-100</f>
        <v>-7.2080014105050623</v>
      </c>
      <c r="AX250" s="237">
        <f>AX249/AV249*100-100</f>
        <v>-78.43706026118943</v>
      </c>
      <c r="AY250" s="237">
        <f>AY249/AW249*100-100</f>
        <v>-100</v>
      </c>
      <c r="AZ250" s="237">
        <f>AZ249/AX249*100-100</f>
        <v>-100</v>
      </c>
      <c r="BA250" s="237" t="e">
        <f>BA249/AY249*100-100</f>
        <v>#DIV/0!</v>
      </c>
    </row>
    <row r="251" spans="1:53" ht="39" customHeight="1">
      <c r="A251" s="224" t="s">
        <v>79</v>
      </c>
      <c r="B251" s="534"/>
      <c r="C251" s="225" t="s">
        <v>77</v>
      </c>
      <c r="D251" s="238" t="e">
        <f>D249/#REF!*100-100</f>
        <v>#REF!</v>
      </c>
      <c r="E251" s="238" t="e">
        <f>E249/#REF!*100-100</f>
        <v>#REF!</v>
      </c>
      <c r="F251" s="238" t="e">
        <f>F249/#REF!*100-100</f>
        <v>#REF!</v>
      </c>
      <c r="G251" s="238" t="e">
        <f>G249/#REF!*100-100</f>
        <v>#REF!</v>
      </c>
      <c r="H251" s="239"/>
      <c r="I251" s="238" t="e">
        <f t="shared" ref="I251:BA251" si="133">I249/D249*100-100</f>
        <v>#DIV/0!</v>
      </c>
      <c r="J251" s="238" t="e">
        <f t="shared" si="133"/>
        <v>#DIV/0!</v>
      </c>
      <c r="K251" s="238" t="e">
        <f t="shared" si="133"/>
        <v>#DIV/0!</v>
      </c>
      <c r="L251" s="238" t="e">
        <f t="shared" si="133"/>
        <v>#DIV/0!</v>
      </c>
      <c r="M251" s="238" t="e">
        <f t="shared" si="133"/>
        <v>#DIV/0!</v>
      </c>
      <c r="N251" s="238" t="e">
        <f t="shared" si="133"/>
        <v>#DIV/0!</v>
      </c>
      <c r="O251" s="238" t="e">
        <f t="shared" si="133"/>
        <v>#DIV/0!</v>
      </c>
      <c r="P251" s="238" t="e">
        <f t="shared" si="133"/>
        <v>#DIV/0!</v>
      </c>
      <c r="Q251" s="238" t="e">
        <f t="shared" si="133"/>
        <v>#DIV/0!</v>
      </c>
      <c r="R251" s="238" t="e">
        <f t="shared" si="133"/>
        <v>#DIV/0!</v>
      </c>
      <c r="S251" s="238">
        <f t="shared" si="133"/>
        <v>13.177260075494715</v>
      </c>
      <c r="T251" s="238">
        <f t="shared" si="133"/>
        <v>10.084303644336927</v>
      </c>
      <c r="U251" s="238">
        <f t="shared" si="133"/>
        <v>8.1440119705844722</v>
      </c>
      <c r="V251" s="238">
        <f t="shared" si="133"/>
        <v>3.0791277029633903</v>
      </c>
      <c r="W251" s="238">
        <f t="shared" si="133"/>
        <v>8.5679668204482908</v>
      </c>
      <c r="X251" s="238">
        <f t="shared" si="133"/>
        <v>-12.419566755381879</v>
      </c>
      <c r="Y251" s="238">
        <f t="shared" si="133"/>
        <v>-5.7641786431772601</v>
      </c>
      <c r="Z251" s="238">
        <f t="shared" si="133"/>
        <v>-10.144438444924404</v>
      </c>
      <c r="AA251" s="238">
        <f t="shared" si="133"/>
        <v>-0.86620207817206563</v>
      </c>
      <c r="AB251" s="238">
        <f t="shared" si="133"/>
        <v>-7.3947531076162392</v>
      </c>
      <c r="AC251" s="238">
        <f t="shared" si="133"/>
        <v>13.892254726597812</v>
      </c>
      <c r="AD251" s="238">
        <f t="shared" si="133"/>
        <v>4.4513683903647774</v>
      </c>
      <c r="AE251" s="238">
        <f t="shared" si="133"/>
        <v>5.6035454067452832</v>
      </c>
      <c r="AF251" s="238">
        <f t="shared" si="133"/>
        <v>4.7679833156541633</v>
      </c>
      <c r="AG251" s="238">
        <f t="shared" si="133"/>
        <v>7.0925338821217423</v>
      </c>
      <c r="AH251" s="238">
        <f t="shared" si="133"/>
        <v>-1.2344636584706876</v>
      </c>
      <c r="AI251" s="238">
        <f t="shared" si="133"/>
        <v>-6.1212385521151447</v>
      </c>
      <c r="AJ251" s="238">
        <f t="shared" si="133"/>
        <v>-6.0921829433103341</v>
      </c>
      <c r="AK251" s="238">
        <f t="shared" si="133"/>
        <v>5.1430336519485991</v>
      </c>
      <c r="AL251" s="238">
        <f t="shared" si="133"/>
        <v>-2.0207747240856975</v>
      </c>
      <c r="AM251" s="238">
        <f t="shared" si="133"/>
        <v>-0.46336667521586605</v>
      </c>
      <c r="AN251" s="238">
        <f t="shared" si="133"/>
        <v>7.5906793518656173</v>
      </c>
      <c r="AO251" s="238">
        <f t="shared" si="133"/>
        <v>17.375497064949826</v>
      </c>
      <c r="AP251" s="238">
        <f t="shared" si="133"/>
        <v>0.29541374245143004</v>
      </c>
      <c r="AQ251" s="238">
        <f t="shared" si="133"/>
        <v>5.8180677707051416</v>
      </c>
      <c r="AR251" s="238">
        <f t="shared" si="133"/>
        <v>2.6247981585185727</v>
      </c>
      <c r="AS251" s="238">
        <f t="shared" si="133"/>
        <v>7.6907134591803299</v>
      </c>
      <c r="AT251" s="238">
        <f t="shared" si="133"/>
        <v>-5.531894298712615</v>
      </c>
      <c r="AU251" s="238">
        <f t="shared" si="133"/>
        <v>1.5264194236058017</v>
      </c>
      <c r="AV251" s="238">
        <f t="shared" si="133"/>
        <v>1.4568861875500829</v>
      </c>
      <c r="AW251" s="240">
        <f t="shared" si="133"/>
        <v>-3.0966489237052741</v>
      </c>
      <c r="AX251" s="240">
        <f t="shared" si="133"/>
        <v>-15.952464958142215</v>
      </c>
      <c r="AY251" s="240">
        <f t="shared" si="133"/>
        <v>-100</v>
      </c>
      <c r="AZ251" s="240">
        <f t="shared" si="133"/>
        <v>-100</v>
      </c>
      <c r="BA251" s="240">
        <f t="shared" si="133"/>
        <v>-100</v>
      </c>
    </row>
    <row r="252" spans="1:53" ht="39" customHeight="1">
      <c r="A252" s="376" t="s">
        <v>196</v>
      </c>
      <c r="B252" s="531"/>
      <c r="C252" s="380" t="s">
        <v>201</v>
      </c>
      <c r="D252" s="233" t="e">
        <f t="shared" ref="D252:AI252" si="134">D249/D253*100</f>
        <v>#DIV/0!</v>
      </c>
      <c r="E252" s="233" t="e">
        <f t="shared" si="134"/>
        <v>#DIV/0!</v>
      </c>
      <c r="F252" s="233" t="e">
        <f t="shared" si="134"/>
        <v>#DIV/0!</v>
      </c>
      <c r="G252" s="233" t="e">
        <f t="shared" si="134"/>
        <v>#DIV/0!</v>
      </c>
      <c r="H252" s="233" t="e">
        <f t="shared" si="134"/>
        <v>#DIV/0!</v>
      </c>
      <c r="I252" s="233" t="e">
        <f t="shared" si="134"/>
        <v>#DIV/0!</v>
      </c>
      <c r="J252" s="233" t="e">
        <f t="shared" si="134"/>
        <v>#DIV/0!</v>
      </c>
      <c r="K252" s="233" t="e">
        <f t="shared" si="134"/>
        <v>#DIV/0!</v>
      </c>
      <c r="L252" s="233" t="e">
        <f t="shared" si="134"/>
        <v>#DIV/0!</v>
      </c>
      <c r="M252" s="233" t="e">
        <f t="shared" si="134"/>
        <v>#DIV/0!</v>
      </c>
      <c r="N252" s="233">
        <f t="shared" si="134"/>
        <v>28.447790137367168</v>
      </c>
      <c r="O252" s="233">
        <f t="shared" si="134"/>
        <v>30.300590439598068</v>
      </c>
      <c r="P252" s="233">
        <f t="shared" si="134"/>
        <v>30.438089551586305</v>
      </c>
      <c r="Q252" s="233">
        <f t="shared" si="134"/>
        <v>29.526928341390551</v>
      </c>
      <c r="R252" s="233">
        <f t="shared" si="134"/>
        <v>29.665373080200226</v>
      </c>
      <c r="S252" s="233">
        <f t="shared" si="134"/>
        <v>30.151387213808384</v>
      </c>
      <c r="T252" s="233">
        <f t="shared" si="134"/>
        <v>30.756247131106146</v>
      </c>
      <c r="U252" s="233">
        <f t="shared" si="134"/>
        <v>31.389159474953061</v>
      </c>
      <c r="V252" s="233">
        <f t="shared" si="134"/>
        <v>31.950911594340752</v>
      </c>
      <c r="W252" s="233">
        <f t="shared" si="134"/>
        <v>31.036256610454132</v>
      </c>
      <c r="X252" s="233">
        <f t="shared" si="134"/>
        <v>34.139373032564144</v>
      </c>
      <c r="Y252" s="233">
        <f t="shared" si="134"/>
        <v>36.869458228984328</v>
      </c>
      <c r="Z252" s="233">
        <f t="shared" si="134"/>
        <v>36.485515143135366</v>
      </c>
      <c r="AA252" s="233">
        <f t="shared" si="134"/>
        <v>39.272485141388998</v>
      </c>
      <c r="AB252" s="233">
        <f t="shared" si="134"/>
        <v>36.646126406864923</v>
      </c>
      <c r="AC252" s="233">
        <f t="shared" si="134"/>
        <v>45.240472361444823</v>
      </c>
      <c r="AD252" s="233">
        <f t="shared" si="134"/>
        <v>42.680363872412265</v>
      </c>
      <c r="AE252" s="233">
        <f t="shared" si="134"/>
        <v>39.861887198238279</v>
      </c>
      <c r="AF252" s="233">
        <f t="shared" si="134"/>
        <v>39.906445802043741</v>
      </c>
      <c r="AG252" s="233">
        <f t="shared" si="134"/>
        <v>41.833758632067642</v>
      </c>
      <c r="AH252" s="233">
        <f t="shared" si="134"/>
        <v>40.061903060766575</v>
      </c>
      <c r="AI252" s="233">
        <f t="shared" si="134"/>
        <v>38.174529481513339</v>
      </c>
      <c r="AJ252" s="233">
        <f t="shared" ref="AJ252:BA252" si="135">AJ249/AJ253*100</f>
        <v>36.524364754598636</v>
      </c>
      <c r="AK252" s="233">
        <f t="shared" si="135"/>
        <v>39.566751434566022</v>
      </c>
      <c r="AL252" s="233">
        <f t="shared" si="135"/>
        <v>38.605165293491154</v>
      </c>
      <c r="AM252" s="233">
        <f t="shared" si="135"/>
        <v>36.34927607597615</v>
      </c>
      <c r="AN252" s="233">
        <f t="shared" si="135"/>
        <v>35.531082611318737</v>
      </c>
      <c r="AO252" s="233">
        <f t="shared" si="135"/>
        <v>36.055793808859306</v>
      </c>
      <c r="AP252" s="233">
        <f t="shared" si="135"/>
        <v>35.662662595884079</v>
      </c>
      <c r="AQ252" s="233">
        <f t="shared" si="135"/>
        <v>35.89658580765817</v>
      </c>
      <c r="AR252" s="233">
        <f t="shared" si="135"/>
        <v>36.717687265035437</v>
      </c>
      <c r="AS252" s="233">
        <f t="shared" si="135"/>
        <v>39.42981545878947</v>
      </c>
      <c r="AT252" s="233">
        <f t="shared" si="135"/>
        <v>36.700301293394119</v>
      </c>
      <c r="AU252" s="233">
        <f t="shared" si="135"/>
        <v>39.078952719434149</v>
      </c>
      <c r="AV252" s="233">
        <f t="shared" si="135"/>
        <v>37.972423888699893</v>
      </c>
      <c r="AW252" s="234">
        <f t="shared" si="135"/>
        <v>38.04576421532812</v>
      </c>
      <c r="AX252" s="234">
        <f t="shared" si="135"/>
        <v>44.949306985451251</v>
      </c>
      <c r="AY252" s="234" t="e">
        <f t="shared" si="135"/>
        <v>#DIV/0!</v>
      </c>
      <c r="AZ252" s="234" t="e">
        <f t="shared" si="135"/>
        <v>#DIV/0!</v>
      </c>
      <c r="BA252" s="234" t="e">
        <f t="shared" si="135"/>
        <v>#DIV/0!</v>
      </c>
    </row>
    <row r="253" spans="1:53" ht="51" customHeight="1">
      <c r="A253" s="249" t="s">
        <v>197</v>
      </c>
      <c r="B253" s="530"/>
      <c r="C253" s="515" t="s">
        <v>198</v>
      </c>
      <c r="D253" s="247"/>
      <c r="E253" s="247"/>
      <c r="F253" s="247"/>
      <c r="G253" s="247"/>
      <c r="H253" s="247"/>
      <c r="I253" s="247"/>
      <c r="J253" s="247"/>
      <c r="K253" s="247"/>
      <c r="L253" s="247"/>
      <c r="M253" s="247"/>
      <c r="N253" s="247">
        <f>'T 6'!D12</f>
        <v>184386.90579026676</v>
      </c>
      <c r="O253" s="247">
        <f>'T 6'!E12</f>
        <v>174597.25778433299</v>
      </c>
      <c r="P253" s="247">
        <f>'T 6'!F12</f>
        <v>180040.86592597596</v>
      </c>
      <c r="Q253" s="247">
        <f>'T 6'!G12</f>
        <v>184343.59094406434</v>
      </c>
      <c r="R253" s="247">
        <f>'T 6'!H12</f>
        <v>723368.62044464005</v>
      </c>
      <c r="S253" s="247">
        <f>'T 6'!I12</f>
        <v>196893.09675546948</v>
      </c>
      <c r="T253" s="247">
        <f>'T 6'!J12</f>
        <v>189356.65249320501</v>
      </c>
      <c r="U253" s="247">
        <f>'T 6'!K12</f>
        <v>188804.03614276333</v>
      </c>
      <c r="V253" s="247">
        <f>'T 6'!L12</f>
        <v>175603.75338379343</v>
      </c>
      <c r="W253" s="247">
        <f>'T 6'!M12</f>
        <v>750657.53877523122</v>
      </c>
      <c r="X253" s="247">
        <f>'T 6'!N12</f>
        <v>152296.29422428473</v>
      </c>
      <c r="Y253" s="247">
        <f>'T 6'!O12</f>
        <v>148854.91308048408</v>
      </c>
      <c r="Z253" s="247">
        <f>'T 6'!P12</f>
        <v>145953.81150872743</v>
      </c>
      <c r="AA253" s="247">
        <f>'T 6'!Q12</f>
        <v>141628.41948950518</v>
      </c>
      <c r="AB253" s="247">
        <f>'T 6'!R12</f>
        <v>588733.43830300146</v>
      </c>
      <c r="AC253" s="247">
        <f>'T 6'!S12</f>
        <v>130891.64836056289</v>
      </c>
      <c r="AD253" s="247">
        <f>'T 6'!T12</f>
        <v>134312.35068980689</v>
      </c>
      <c r="AE253" s="247">
        <f>'T 6'!U12</f>
        <v>141077.11388658333</v>
      </c>
      <c r="AF253" s="247">
        <f>'T 6'!V12</f>
        <v>146024.02902293956</v>
      </c>
      <c r="AG253" s="247">
        <f>'T 6'!W12</f>
        <v>552305.14195989259</v>
      </c>
      <c r="AH253" s="247">
        <f>'T 6'!X12</f>
        <v>145986.57460502803</v>
      </c>
      <c r="AI253" s="247">
        <f>'T 6'!Y12</f>
        <v>140973.57775178686</v>
      </c>
      <c r="AJ253" s="247">
        <f>'T 6'!Z12</f>
        <v>144588.41476045357</v>
      </c>
      <c r="AK253" s="247">
        <f>'T 6'!AA12</f>
        <v>154852.23774644724</v>
      </c>
      <c r="AL253" s="247">
        <f>'T 6'!AB12</f>
        <v>586400.80486371578</v>
      </c>
      <c r="AM253" s="247">
        <f>'T 6'!AC12</f>
        <v>160151.74519108131</v>
      </c>
      <c r="AN253" s="247">
        <f>'T 6'!AD12</f>
        <v>162958.7272456346</v>
      </c>
      <c r="AO253" s="247">
        <f>'T 6'!AE12</f>
        <v>171916.89171677412</v>
      </c>
      <c r="AP253" s="247">
        <f>'T 6'!AF12</f>
        <v>172311.86772659037</v>
      </c>
      <c r="AQ253" s="247">
        <f>'T 6'!AG12</f>
        <v>667339.23188008042</v>
      </c>
      <c r="AR253" s="247">
        <f>'T 6'!AH12</f>
        <v>162706.32616038853</v>
      </c>
      <c r="AS253" s="247">
        <f>'T 6'!AI12</f>
        <v>158139.21337057743</v>
      </c>
      <c r="AT253" s="247">
        <f>'T 6'!AJ12</f>
        <v>159554.54842693618</v>
      </c>
      <c r="AU253" s="247">
        <f>'T 6'!AK12</f>
        <v>159648.59766821144</v>
      </c>
      <c r="AV253" s="247">
        <f>'T 6'!AL12</f>
        <v>640048.68562611355</v>
      </c>
      <c r="AW253" s="247">
        <f>'T 6'!AM12</f>
        <v>152164.11391383249</v>
      </c>
      <c r="AX253" s="247">
        <f>'T 6'!AN12</f>
        <v>116591.34147933044</v>
      </c>
      <c r="AY253" s="247">
        <f>'T 6'!AO12</f>
        <v>0</v>
      </c>
      <c r="AZ253" s="247">
        <f>'T 6'!AP12</f>
        <v>0</v>
      </c>
      <c r="BA253" s="247">
        <f>'T 6'!AQ12</f>
        <v>0</v>
      </c>
    </row>
    <row r="254" spans="1:53" s="537" customFormat="1">
      <c r="B254" s="538"/>
    </row>
    <row r="255" spans="1:53" s="71" customFormat="1" ht="57.75" customHeight="1" thickBot="1">
      <c r="A255" s="374" t="s">
        <v>434</v>
      </c>
      <c r="B255" s="358" t="s">
        <v>539</v>
      </c>
      <c r="C255" s="375" t="s">
        <v>433</v>
      </c>
      <c r="D255" s="372" t="s">
        <v>132</v>
      </c>
      <c r="E255" s="372" t="s">
        <v>133</v>
      </c>
      <c r="F255" s="372" t="s">
        <v>134</v>
      </c>
      <c r="G255" s="372" t="s">
        <v>135</v>
      </c>
      <c r="H255" s="372">
        <v>2011</v>
      </c>
      <c r="I255" s="372" t="s">
        <v>136</v>
      </c>
      <c r="J255" s="372" t="s">
        <v>137</v>
      </c>
      <c r="K255" s="372" t="s">
        <v>138</v>
      </c>
      <c r="L255" s="372" t="s">
        <v>139</v>
      </c>
      <c r="M255" s="372">
        <v>2012</v>
      </c>
      <c r="N255" s="372" t="s">
        <v>140</v>
      </c>
      <c r="O255" s="372" t="s">
        <v>141</v>
      </c>
      <c r="P255" s="372" t="s">
        <v>142</v>
      </c>
      <c r="Q255" s="372" t="s">
        <v>143</v>
      </c>
      <c r="R255" s="372">
        <v>2013</v>
      </c>
      <c r="S255" s="372" t="s">
        <v>144</v>
      </c>
      <c r="T255" s="372" t="s">
        <v>145</v>
      </c>
      <c r="U255" s="372" t="s">
        <v>146</v>
      </c>
      <c r="V255" s="372" t="s">
        <v>147</v>
      </c>
      <c r="W255" s="372">
        <v>2014</v>
      </c>
      <c r="X255" s="372" t="s">
        <v>148</v>
      </c>
      <c r="Y255" s="372" t="s">
        <v>149</v>
      </c>
      <c r="Z255" s="372" t="s">
        <v>150</v>
      </c>
      <c r="AA255" s="372" t="s">
        <v>151</v>
      </c>
      <c r="AB255" s="372">
        <v>2015</v>
      </c>
      <c r="AC255" s="372" t="s">
        <v>152</v>
      </c>
      <c r="AD255" s="372" t="s">
        <v>153</v>
      </c>
      <c r="AE255" s="372" t="s">
        <v>68</v>
      </c>
      <c r="AF255" s="372" t="s">
        <v>69</v>
      </c>
      <c r="AG255" s="372">
        <v>2016</v>
      </c>
      <c r="AH255" s="372" t="s">
        <v>70</v>
      </c>
      <c r="AI255" s="372" t="s">
        <v>71</v>
      </c>
      <c r="AJ255" s="372" t="s">
        <v>72</v>
      </c>
      <c r="AK255" s="372" t="s">
        <v>73</v>
      </c>
      <c r="AL255" s="372">
        <v>2017</v>
      </c>
      <c r="AM255" s="372" t="s">
        <v>83</v>
      </c>
      <c r="AN255" s="372" t="s">
        <v>84</v>
      </c>
      <c r="AO255" s="372" t="s">
        <v>82</v>
      </c>
      <c r="AP255" s="372" t="s">
        <v>154</v>
      </c>
      <c r="AQ255" s="372">
        <v>2018</v>
      </c>
      <c r="AR255" s="372" t="s">
        <v>85</v>
      </c>
      <c r="AS255" s="372" t="s">
        <v>155</v>
      </c>
      <c r="AT255" s="372" t="s">
        <v>156</v>
      </c>
      <c r="AU255" s="372" t="s">
        <v>157</v>
      </c>
      <c r="AV255" s="372">
        <v>2019</v>
      </c>
      <c r="AW255" s="373" t="s">
        <v>443</v>
      </c>
      <c r="AX255" s="373" t="s">
        <v>444</v>
      </c>
      <c r="AY255" s="373" t="s">
        <v>445</v>
      </c>
      <c r="AZ255" s="373" t="s">
        <v>446</v>
      </c>
      <c r="BA255" s="231">
        <v>2020</v>
      </c>
    </row>
    <row r="256" spans="1:53" s="1" customFormat="1" ht="39" customHeight="1">
      <c r="A256" s="218" t="s">
        <v>75</v>
      </c>
      <c r="B256" s="528"/>
      <c r="C256" s="221" t="s">
        <v>74</v>
      </c>
      <c r="D256" s="219"/>
      <c r="E256" s="219"/>
      <c r="F256" s="219"/>
      <c r="G256" s="219"/>
      <c r="H256" s="219"/>
      <c r="I256" s="219"/>
      <c r="J256" s="219"/>
      <c r="K256" s="219"/>
      <c r="L256" s="219"/>
      <c r="M256" s="219"/>
      <c r="N256" s="273">
        <f>'T 6'!D12</f>
        <v>184386.90579026676</v>
      </c>
      <c r="O256" s="273">
        <f>'T 6'!E12</f>
        <v>174597.25778433299</v>
      </c>
      <c r="P256" s="273">
        <f>'T 6'!F12</f>
        <v>180040.86592597596</v>
      </c>
      <c r="Q256" s="273">
        <f>'T 6'!G12</f>
        <v>184343.59094406434</v>
      </c>
      <c r="R256" s="273">
        <f>'T 6'!H12</f>
        <v>723368.62044464005</v>
      </c>
      <c r="S256" s="273">
        <f>'T 6'!I12</f>
        <v>196893.09675546948</v>
      </c>
      <c r="T256" s="273">
        <f>'T 6'!J12</f>
        <v>189356.65249320501</v>
      </c>
      <c r="U256" s="273">
        <f>'T 6'!K12</f>
        <v>188804.03614276333</v>
      </c>
      <c r="V256" s="273">
        <f>'T 6'!L12</f>
        <v>175603.75338379343</v>
      </c>
      <c r="W256" s="273">
        <f>'T 6'!M12</f>
        <v>750657.53877523122</v>
      </c>
      <c r="X256" s="273">
        <f>'T 6'!N12</f>
        <v>152296.29422428473</v>
      </c>
      <c r="Y256" s="273">
        <f>'T 6'!O12</f>
        <v>148854.91308048408</v>
      </c>
      <c r="Z256" s="273">
        <f>'T 6'!P12</f>
        <v>145953.81150872743</v>
      </c>
      <c r="AA256" s="273">
        <f>'T 6'!Q12</f>
        <v>141628.41948950518</v>
      </c>
      <c r="AB256" s="273">
        <f>'T 6'!R12</f>
        <v>588733.43830300146</v>
      </c>
      <c r="AC256" s="273">
        <f>'T 6'!S12</f>
        <v>130891.64836056289</v>
      </c>
      <c r="AD256" s="273">
        <f>'T 6'!T12</f>
        <v>134312.35068980689</v>
      </c>
      <c r="AE256" s="273">
        <f>'T 6'!U12</f>
        <v>141077.11388658333</v>
      </c>
      <c r="AF256" s="273">
        <f>'T 6'!V12</f>
        <v>146024.02902293956</v>
      </c>
      <c r="AG256" s="273">
        <f>'T 6'!W12</f>
        <v>552305.14195989259</v>
      </c>
      <c r="AH256" s="273">
        <f>'T 6'!X12</f>
        <v>145986.57460502803</v>
      </c>
      <c r="AI256" s="273">
        <f>'T 6'!Y12</f>
        <v>140973.57775178686</v>
      </c>
      <c r="AJ256" s="273">
        <f>'T 6'!Z12</f>
        <v>144588.41476045357</v>
      </c>
      <c r="AK256" s="273">
        <f>'T 6'!AA12</f>
        <v>154852.23774644724</v>
      </c>
      <c r="AL256" s="273">
        <f>'T 6'!AB12</f>
        <v>586400.80486371578</v>
      </c>
      <c r="AM256" s="273">
        <f>'T 6'!AC12</f>
        <v>160151.74519108131</v>
      </c>
      <c r="AN256" s="273">
        <f>'T 6'!AD12</f>
        <v>162958.7272456346</v>
      </c>
      <c r="AO256" s="273">
        <f>'T 6'!AE12</f>
        <v>171916.89171677412</v>
      </c>
      <c r="AP256" s="273">
        <f>'T 6'!AF12</f>
        <v>172311.86772659037</v>
      </c>
      <c r="AQ256" s="273">
        <f>'T 6'!AG12</f>
        <v>667339.23188008042</v>
      </c>
      <c r="AR256" s="273">
        <f>'T 6'!AH12</f>
        <v>162706.32616038853</v>
      </c>
      <c r="AS256" s="273">
        <f>'T 6'!AI12</f>
        <v>158139.21337057743</v>
      </c>
      <c r="AT256" s="273">
        <f>'T 6'!AJ12</f>
        <v>159554.54842693618</v>
      </c>
      <c r="AU256" s="273">
        <f>'T 6'!AK12</f>
        <v>159648.59766821144</v>
      </c>
      <c r="AV256" s="273">
        <f>'T 6'!AL12</f>
        <v>640048.68562611355</v>
      </c>
      <c r="AW256" s="273">
        <f>'T 6'!AM12</f>
        <v>152164.11391383249</v>
      </c>
      <c r="AX256" s="273">
        <f>'T 6'!AN12</f>
        <v>116591.34147933044</v>
      </c>
      <c r="AY256" s="273">
        <f>'T 6'!AO7</f>
        <v>0</v>
      </c>
      <c r="AZ256" s="273">
        <f>'T 6'!AP7</f>
        <v>0</v>
      </c>
      <c r="BA256" s="219">
        <f>'T 6'!AQ7</f>
        <v>0</v>
      </c>
    </row>
    <row r="257" spans="1:53" s="1" customFormat="1" ht="39" customHeight="1">
      <c r="A257" s="216" t="s">
        <v>81</v>
      </c>
      <c r="B257" s="533"/>
      <c r="C257" s="222" t="s">
        <v>76</v>
      </c>
      <c r="D257" s="235" t="e">
        <f>D256/B256*100-100</f>
        <v>#DIV/0!</v>
      </c>
      <c r="E257" s="235" t="e">
        <f>E256/D256*100-100</f>
        <v>#DIV/0!</v>
      </c>
      <c r="F257" s="235" t="e">
        <f>F256/E256*100-100</f>
        <v>#DIV/0!</v>
      </c>
      <c r="G257" s="235" t="e">
        <f>G256/F256*100-100</f>
        <v>#DIV/0!</v>
      </c>
      <c r="H257" s="236"/>
      <c r="I257" s="235" t="e">
        <f>I256/G256*100-100</f>
        <v>#DIV/0!</v>
      </c>
      <c r="J257" s="235" t="e">
        <f>J256/I256*100-100</f>
        <v>#DIV/0!</v>
      </c>
      <c r="K257" s="235" t="e">
        <f>K256/J256*100-100</f>
        <v>#DIV/0!</v>
      </c>
      <c r="L257" s="235" t="e">
        <f>L256/K256*100-100</f>
        <v>#DIV/0!</v>
      </c>
      <c r="M257" s="236"/>
      <c r="N257" s="274" t="e">
        <f>N256/L256*100-100</f>
        <v>#DIV/0!</v>
      </c>
      <c r="O257" s="274">
        <f>O256/N256*100-100</f>
        <v>-5.3092967550901591</v>
      </c>
      <c r="P257" s="274">
        <f>P256/O256*100-100</f>
        <v>3.1178084986690067</v>
      </c>
      <c r="Q257" s="274">
        <f>Q256/P256*100-100</f>
        <v>2.3898602108798173</v>
      </c>
      <c r="R257" s="275"/>
      <c r="S257" s="274">
        <f>S256/Q256*100-100</f>
        <v>6.8076713419415995</v>
      </c>
      <c r="T257" s="274">
        <f>T256/S256*100-100</f>
        <v>-3.82768334007379</v>
      </c>
      <c r="U257" s="274">
        <f>U256/T256*100-100</f>
        <v>-0.29183888876653441</v>
      </c>
      <c r="V257" s="274">
        <f>V256/U256*100-100</f>
        <v>-6.9915257261706927</v>
      </c>
      <c r="W257" s="275"/>
      <c r="X257" s="274">
        <f>X256/V256*100-100</f>
        <v>-13.272756823465343</v>
      </c>
      <c r="Y257" s="274">
        <f>Y256/X256*100-100</f>
        <v>-2.2596617739973226</v>
      </c>
      <c r="Z257" s="274">
        <f>Z256/Y256*100-100</f>
        <v>-1.9489457967625583</v>
      </c>
      <c r="AA257" s="274">
        <f>AA256/Z256*100-100</f>
        <v>-2.9635348159192176</v>
      </c>
      <c r="AB257" s="275"/>
      <c r="AC257" s="274">
        <f>AC256/AA256*100-100</f>
        <v>-7.5809439713036539</v>
      </c>
      <c r="AD257" s="274">
        <f>AD256/AC256*100-100</f>
        <v>2.6133847133020396</v>
      </c>
      <c r="AE257" s="274">
        <f>AE256/AD256*100-100</f>
        <v>5.0365905756497398</v>
      </c>
      <c r="AF257" s="274">
        <f>AF256/AE256*100-100</f>
        <v>3.5065327040452559</v>
      </c>
      <c r="AG257" s="274"/>
      <c r="AH257" s="274">
        <f>AH256/AF256*100-100</f>
        <v>-2.5649489445086715E-2</v>
      </c>
      <c r="AI257" s="274">
        <f>AI256/AH256*100-100</f>
        <v>-3.4338752496960865</v>
      </c>
      <c r="AJ257" s="274">
        <f>AJ256/AI256*100-100</f>
        <v>2.5641946996843359</v>
      </c>
      <c r="AK257" s="274">
        <f>AK256/AJ256*100-100</f>
        <v>7.0986482582288772</v>
      </c>
      <c r="AL257" s="274"/>
      <c r="AM257" s="274">
        <f>AM256/AK256*100-100</f>
        <v>3.4222995558587996</v>
      </c>
      <c r="AN257" s="274">
        <f>AN256/AM256*100-100</f>
        <v>1.7527015089371645</v>
      </c>
      <c r="AO257" s="274">
        <f>AO256/AN256*100-100</f>
        <v>5.4971983535662332</v>
      </c>
      <c r="AP257" s="274">
        <f>AP256/AO256*100-100</f>
        <v>0.22974822652503235</v>
      </c>
      <c r="AQ257" s="274"/>
      <c r="AR257" s="274">
        <f>AR256/AP256*100-100</f>
        <v>-5.5745095755349183</v>
      </c>
      <c r="AS257" s="274">
        <f>AS256/AR256*100-100</f>
        <v>-2.8069669431962012</v>
      </c>
      <c r="AT257" s="274">
        <f>AT256/AS256*100-100</f>
        <v>0.89499310524713849</v>
      </c>
      <c r="AU257" s="274">
        <f>AU256/AT256*100-100</f>
        <v>5.8944882613815253E-2</v>
      </c>
      <c r="AV257" s="274"/>
      <c r="AW257" s="276">
        <f>AW256/AU256*100-100</f>
        <v>-4.6880986514729841</v>
      </c>
      <c r="AX257" s="276">
        <f>AX256/AV256*100-100</f>
        <v>-81.783988609354381</v>
      </c>
      <c r="AY257" s="276">
        <f>AY256/AW256*100-100</f>
        <v>-100</v>
      </c>
      <c r="AZ257" s="276">
        <f>AZ256/AX256*100-100</f>
        <v>-100</v>
      </c>
      <c r="BA257" s="237" t="e">
        <f>BA256/AY256*100-100</f>
        <v>#DIV/0!</v>
      </c>
    </row>
    <row r="258" spans="1:53" ht="39" customHeight="1">
      <c r="A258" s="224" t="s">
        <v>79</v>
      </c>
      <c r="B258" s="534"/>
      <c r="C258" s="225" t="s">
        <v>77</v>
      </c>
      <c r="D258" s="238" t="e">
        <f>D256/#REF!*100-100</f>
        <v>#REF!</v>
      </c>
      <c r="E258" s="238" t="e">
        <f>E256/#REF!*100-100</f>
        <v>#REF!</v>
      </c>
      <c r="F258" s="238" t="e">
        <f>F256/#REF!*100-100</f>
        <v>#REF!</v>
      </c>
      <c r="G258" s="238" t="e">
        <f>G256/#REF!*100-100</f>
        <v>#REF!</v>
      </c>
      <c r="H258" s="239"/>
      <c r="I258" s="238" t="e">
        <f t="shared" ref="I258:BA258" si="136">I256/D256*100-100</f>
        <v>#DIV/0!</v>
      </c>
      <c r="J258" s="238" t="e">
        <f t="shared" si="136"/>
        <v>#DIV/0!</v>
      </c>
      <c r="K258" s="238" t="e">
        <f t="shared" si="136"/>
        <v>#DIV/0!</v>
      </c>
      <c r="L258" s="238" t="e">
        <f t="shared" si="136"/>
        <v>#DIV/0!</v>
      </c>
      <c r="M258" s="238" t="e">
        <f t="shared" si="136"/>
        <v>#DIV/0!</v>
      </c>
      <c r="N258" s="277" t="e">
        <f t="shared" si="136"/>
        <v>#DIV/0!</v>
      </c>
      <c r="O258" s="277" t="e">
        <f t="shared" si="136"/>
        <v>#DIV/0!</v>
      </c>
      <c r="P258" s="277" t="e">
        <f t="shared" si="136"/>
        <v>#DIV/0!</v>
      </c>
      <c r="Q258" s="277" t="e">
        <f t="shared" si="136"/>
        <v>#DIV/0!</v>
      </c>
      <c r="R258" s="277" t="e">
        <f t="shared" si="136"/>
        <v>#DIV/0!</v>
      </c>
      <c r="S258" s="277">
        <f t="shared" si="136"/>
        <v>6.7825808517162613</v>
      </c>
      <c r="T258" s="277">
        <f t="shared" si="136"/>
        <v>8.4533943408797541</v>
      </c>
      <c r="U258" s="277">
        <f t="shared" si="136"/>
        <v>4.8673228556845345</v>
      </c>
      <c r="V258" s="277">
        <f t="shared" si="136"/>
        <v>-4.7410585393895559</v>
      </c>
      <c r="W258" s="277">
        <f t="shared" si="136"/>
        <v>3.7724774837229091</v>
      </c>
      <c r="X258" s="277">
        <f t="shared" si="136"/>
        <v>-22.650262130099748</v>
      </c>
      <c r="Y258" s="277">
        <f t="shared" si="136"/>
        <v>-21.389129391255111</v>
      </c>
      <c r="Z258" s="277">
        <f t="shared" si="136"/>
        <v>-22.69560837228866</v>
      </c>
      <c r="AA258" s="277">
        <f t="shared" si="136"/>
        <v>-19.347726480557029</v>
      </c>
      <c r="AB258" s="277">
        <f t="shared" si="136"/>
        <v>-21.570968398775321</v>
      </c>
      <c r="AC258" s="277">
        <f t="shared" si="136"/>
        <v>-14.054607154261745</v>
      </c>
      <c r="AD258" s="277">
        <f t="shared" si="136"/>
        <v>-9.7696220364686326</v>
      </c>
      <c r="AE258" s="277">
        <f t="shared" si="136"/>
        <v>-3.3412608905061063</v>
      </c>
      <c r="AF258" s="277">
        <f t="shared" si="136"/>
        <v>3.1036211159301246</v>
      </c>
      <c r="AG258" s="277">
        <f t="shared" si="136"/>
        <v>-6.1875704645062797</v>
      </c>
      <c r="AH258" s="277">
        <f t="shared" si="136"/>
        <v>11.532383030950626</v>
      </c>
      <c r="AI258" s="277">
        <f t="shared" si="136"/>
        <v>4.9595044891768794</v>
      </c>
      <c r="AJ258" s="277">
        <f t="shared" si="136"/>
        <v>2.4889230982518313</v>
      </c>
      <c r="AK258" s="277">
        <f t="shared" si="136"/>
        <v>6.0457232844334214</v>
      </c>
      <c r="AL258" s="277">
        <f t="shared" si="136"/>
        <v>6.1733379455480701</v>
      </c>
      <c r="AM258" s="277">
        <f t="shared" si="136"/>
        <v>9.703063877193955</v>
      </c>
      <c r="AN258" s="277">
        <f t="shared" si="136"/>
        <v>15.595227023717271</v>
      </c>
      <c r="AO258" s="277">
        <f t="shared" si="136"/>
        <v>18.900875980691083</v>
      </c>
      <c r="AP258" s="277">
        <f t="shared" si="136"/>
        <v>11.275025943591004</v>
      </c>
      <c r="AQ258" s="277">
        <f t="shared" si="136"/>
        <v>13.802577749731327</v>
      </c>
      <c r="AR258" s="277">
        <f t="shared" si="136"/>
        <v>1.5951003008173785</v>
      </c>
      <c r="AS258" s="277">
        <f t="shared" si="136"/>
        <v>-2.9575058399864105</v>
      </c>
      <c r="AT258" s="277">
        <f t="shared" si="136"/>
        <v>-7.1908834358198988</v>
      </c>
      <c r="AU258" s="277">
        <f t="shared" si="136"/>
        <v>-7.3490411458321176</v>
      </c>
      <c r="AV258" s="277">
        <f t="shared" si="136"/>
        <v>-4.089456299022288</v>
      </c>
      <c r="AW258" s="278">
        <f t="shared" si="136"/>
        <v>-6.4792884796403172</v>
      </c>
      <c r="AX258" s="278">
        <f t="shared" si="136"/>
        <v>-26.272972405576141</v>
      </c>
      <c r="AY258" s="278">
        <f t="shared" si="136"/>
        <v>-100</v>
      </c>
      <c r="AZ258" s="278">
        <f t="shared" si="136"/>
        <v>-100</v>
      </c>
      <c r="BA258" s="240">
        <f t="shared" si="136"/>
        <v>-100</v>
      </c>
    </row>
    <row r="259" spans="1:53" ht="39" customHeight="1">
      <c r="A259" s="376" t="s">
        <v>196</v>
      </c>
      <c r="B259" s="531"/>
      <c r="C259" s="380" t="s">
        <v>201</v>
      </c>
      <c r="D259" s="233" t="e">
        <f t="shared" ref="D259:AI259" si="137">D256/D260*100</f>
        <v>#DIV/0!</v>
      </c>
      <c r="E259" s="233" t="e">
        <f t="shared" si="137"/>
        <v>#DIV/0!</v>
      </c>
      <c r="F259" s="233" t="e">
        <f t="shared" si="137"/>
        <v>#DIV/0!</v>
      </c>
      <c r="G259" s="233" t="e">
        <f t="shared" si="137"/>
        <v>#DIV/0!</v>
      </c>
      <c r="H259" s="233" t="e">
        <f t="shared" si="137"/>
        <v>#DIV/0!</v>
      </c>
      <c r="I259" s="233" t="e">
        <f t="shared" si="137"/>
        <v>#DIV/0!</v>
      </c>
      <c r="J259" s="233" t="e">
        <f t="shared" si="137"/>
        <v>#DIV/0!</v>
      </c>
      <c r="K259" s="233" t="e">
        <f t="shared" si="137"/>
        <v>#DIV/0!</v>
      </c>
      <c r="L259" s="233" t="e">
        <f t="shared" si="137"/>
        <v>#DIV/0!</v>
      </c>
      <c r="M259" s="233" t="e">
        <f t="shared" si="137"/>
        <v>#DIV/0!</v>
      </c>
      <c r="N259" s="279">
        <f t="shared" si="137"/>
        <v>100</v>
      </c>
      <c r="O259" s="279">
        <f t="shared" si="137"/>
        <v>100</v>
      </c>
      <c r="P259" s="279">
        <f t="shared" si="137"/>
        <v>100</v>
      </c>
      <c r="Q259" s="279">
        <f t="shared" si="137"/>
        <v>100</v>
      </c>
      <c r="R259" s="279">
        <f t="shared" si="137"/>
        <v>100</v>
      </c>
      <c r="S259" s="279">
        <f t="shared" si="137"/>
        <v>100</v>
      </c>
      <c r="T259" s="279">
        <f t="shared" si="137"/>
        <v>100</v>
      </c>
      <c r="U259" s="279">
        <f t="shared" si="137"/>
        <v>100</v>
      </c>
      <c r="V259" s="279">
        <f t="shared" si="137"/>
        <v>100</v>
      </c>
      <c r="W259" s="279">
        <f t="shared" si="137"/>
        <v>100</v>
      </c>
      <c r="X259" s="279">
        <f t="shared" si="137"/>
        <v>100</v>
      </c>
      <c r="Y259" s="279">
        <f t="shared" si="137"/>
        <v>100</v>
      </c>
      <c r="Z259" s="279">
        <f t="shared" si="137"/>
        <v>100</v>
      </c>
      <c r="AA259" s="279">
        <f t="shared" si="137"/>
        <v>100</v>
      </c>
      <c r="AB259" s="279">
        <f t="shared" si="137"/>
        <v>100</v>
      </c>
      <c r="AC259" s="279">
        <f t="shared" si="137"/>
        <v>100</v>
      </c>
      <c r="AD259" s="279">
        <f t="shared" si="137"/>
        <v>100</v>
      </c>
      <c r="AE259" s="279">
        <f t="shared" si="137"/>
        <v>100</v>
      </c>
      <c r="AF259" s="279">
        <f t="shared" si="137"/>
        <v>100</v>
      </c>
      <c r="AG259" s="279">
        <f t="shared" si="137"/>
        <v>100</v>
      </c>
      <c r="AH259" s="279">
        <f t="shared" si="137"/>
        <v>100</v>
      </c>
      <c r="AI259" s="279">
        <f t="shared" si="137"/>
        <v>100</v>
      </c>
      <c r="AJ259" s="279">
        <f t="shared" ref="AJ259:BA259" si="138">AJ256/AJ260*100</f>
        <v>100</v>
      </c>
      <c r="AK259" s="279">
        <f t="shared" si="138"/>
        <v>100</v>
      </c>
      <c r="AL259" s="279">
        <f t="shared" si="138"/>
        <v>100</v>
      </c>
      <c r="AM259" s="279">
        <f t="shared" si="138"/>
        <v>100</v>
      </c>
      <c r="AN259" s="279">
        <f t="shared" si="138"/>
        <v>100</v>
      </c>
      <c r="AO259" s="279">
        <f t="shared" si="138"/>
        <v>100</v>
      </c>
      <c r="AP259" s="279">
        <f t="shared" si="138"/>
        <v>100</v>
      </c>
      <c r="AQ259" s="279">
        <f t="shared" si="138"/>
        <v>100</v>
      </c>
      <c r="AR259" s="279">
        <f t="shared" si="138"/>
        <v>100</v>
      </c>
      <c r="AS259" s="279">
        <f t="shared" si="138"/>
        <v>100</v>
      </c>
      <c r="AT259" s="279">
        <f t="shared" si="138"/>
        <v>100</v>
      </c>
      <c r="AU259" s="279">
        <f t="shared" si="138"/>
        <v>100</v>
      </c>
      <c r="AV259" s="279">
        <f t="shared" si="138"/>
        <v>100</v>
      </c>
      <c r="AW259" s="280">
        <f t="shared" si="138"/>
        <v>100</v>
      </c>
      <c r="AX259" s="280">
        <f t="shared" si="138"/>
        <v>100</v>
      </c>
      <c r="AY259" s="280" t="e">
        <f t="shared" si="138"/>
        <v>#DIV/0!</v>
      </c>
      <c r="AZ259" s="280" t="e">
        <f t="shared" si="138"/>
        <v>#DIV/0!</v>
      </c>
      <c r="BA259" s="234" t="e">
        <f t="shared" si="138"/>
        <v>#DIV/0!</v>
      </c>
    </row>
    <row r="260" spans="1:53" ht="51" customHeight="1">
      <c r="A260" s="249" t="s">
        <v>197</v>
      </c>
      <c r="B260" s="530"/>
      <c r="C260" s="515" t="s">
        <v>198</v>
      </c>
      <c r="D260" s="247"/>
      <c r="E260" s="247"/>
      <c r="F260" s="247"/>
      <c r="G260" s="247"/>
      <c r="H260" s="247"/>
      <c r="I260" s="247"/>
      <c r="J260" s="247"/>
      <c r="K260" s="247"/>
      <c r="L260" s="247"/>
      <c r="M260" s="247"/>
      <c r="N260" s="246">
        <f>'T 6'!D12</f>
        <v>184386.90579026676</v>
      </c>
      <c r="O260" s="246">
        <f>'T 6'!E12</f>
        <v>174597.25778433299</v>
      </c>
      <c r="P260" s="246">
        <f>'T 6'!F12</f>
        <v>180040.86592597596</v>
      </c>
      <c r="Q260" s="246">
        <f>'T 6'!G12</f>
        <v>184343.59094406434</v>
      </c>
      <c r="R260" s="246">
        <f>'T 6'!H12</f>
        <v>723368.62044464005</v>
      </c>
      <c r="S260" s="246">
        <f>'T 6'!I12</f>
        <v>196893.09675546948</v>
      </c>
      <c r="T260" s="246">
        <f>'T 6'!J12</f>
        <v>189356.65249320501</v>
      </c>
      <c r="U260" s="246">
        <f>'T 6'!K12</f>
        <v>188804.03614276333</v>
      </c>
      <c r="V260" s="246">
        <f>'T 6'!L12</f>
        <v>175603.75338379343</v>
      </c>
      <c r="W260" s="246">
        <f>'T 6'!M12</f>
        <v>750657.53877523122</v>
      </c>
      <c r="X260" s="246">
        <f>'T 6'!N12</f>
        <v>152296.29422428473</v>
      </c>
      <c r="Y260" s="246">
        <f>'T 6'!O12</f>
        <v>148854.91308048408</v>
      </c>
      <c r="Z260" s="246">
        <f>'T 6'!P12</f>
        <v>145953.81150872743</v>
      </c>
      <c r="AA260" s="246">
        <f>'T 6'!Q12</f>
        <v>141628.41948950518</v>
      </c>
      <c r="AB260" s="246">
        <f>'T 6'!R12</f>
        <v>588733.43830300146</v>
      </c>
      <c r="AC260" s="246">
        <f>'T 6'!S12</f>
        <v>130891.64836056289</v>
      </c>
      <c r="AD260" s="246">
        <f>'T 6'!T12</f>
        <v>134312.35068980689</v>
      </c>
      <c r="AE260" s="246">
        <f>'T 6'!U12</f>
        <v>141077.11388658333</v>
      </c>
      <c r="AF260" s="246">
        <f>'T 6'!V12</f>
        <v>146024.02902293956</v>
      </c>
      <c r="AG260" s="246">
        <f>'T 6'!W12</f>
        <v>552305.14195989259</v>
      </c>
      <c r="AH260" s="246">
        <f>'T 6'!X12</f>
        <v>145986.57460502803</v>
      </c>
      <c r="AI260" s="246">
        <f>'T 6'!Y12</f>
        <v>140973.57775178686</v>
      </c>
      <c r="AJ260" s="246">
        <f>'T 6'!Z12</f>
        <v>144588.41476045357</v>
      </c>
      <c r="AK260" s="246">
        <f>'T 6'!AA12</f>
        <v>154852.23774644724</v>
      </c>
      <c r="AL260" s="246">
        <f>'T 6'!AB12</f>
        <v>586400.80486371578</v>
      </c>
      <c r="AM260" s="246">
        <f>'T 6'!AC12</f>
        <v>160151.74519108131</v>
      </c>
      <c r="AN260" s="246">
        <f>'T 6'!AD12</f>
        <v>162958.7272456346</v>
      </c>
      <c r="AO260" s="246">
        <f>'T 6'!AE12</f>
        <v>171916.89171677412</v>
      </c>
      <c r="AP260" s="246">
        <f>'T 6'!AF12</f>
        <v>172311.86772659037</v>
      </c>
      <c r="AQ260" s="246">
        <f>'T 6'!AG12</f>
        <v>667339.23188008042</v>
      </c>
      <c r="AR260" s="246">
        <f>'T 6'!AH12</f>
        <v>162706.32616038853</v>
      </c>
      <c r="AS260" s="246">
        <f>'T 6'!AI12</f>
        <v>158139.21337057743</v>
      </c>
      <c r="AT260" s="246">
        <f>'T 6'!AJ12</f>
        <v>159554.54842693618</v>
      </c>
      <c r="AU260" s="246">
        <f>'T 6'!AK12</f>
        <v>159648.59766821144</v>
      </c>
      <c r="AV260" s="246">
        <f>'T 6'!AL12</f>
        <v>640048.68562611355</v>
      </c>
      <c r="AW260" s="246">
        <f>'T 6'!AM12</f>
        <v>152164.11391383249</v>
      </c>
      <c r="AX260" s="246">
        <f>'T 6'!AN12</f>
        <v>116591.34147933044</v>
      </c>
      <c r="AY260" s="246">
        <f>'T 6'!AO12</f>
        <v>0</v>
      </c>
      <c r="AZ260" s="246">
        <f>'T 6'!AP12</f>
        <v>0</v>
      </c>
      <c r="BA260" s="247">
        <f>'T 6'!AQ12</f>
        <v>0</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34"/>
  <sheetViews>
    <sheetView view="pageBreakPreview" zoomScaleNormal="70" zoomScaleSheetLayoutView="100" workbookViewId="0">
      <selection activeCell="A26" sqref="A26"/>
    </sheetView>
  </sheetViews>
  <sheetFormatPr defaultColWidth="8.85546875" defaultRowHeight="15"/>
  <cols>
    <col min="1" max="1" width="3" customWidth="1"/>
    <col min="2" max="2" width="60.5703125" customWidth="1"/>
    <col min="3" max="3" width="16.42578125" style="4" customWidth="1"/>
    <col min="4" max="4" width="60.5703125" style="366" customWidth="1"/>
    <col min="5" max="5" width="3.42578125" customWidth="1"/>
  </cols>
  <sheetData>
    <row r="1" spans="1:11" ht="15" customHeight="1">
      <c r="A1" s="385"/>
      <c r="B1" s="385"/>
      <c r="C1" s="391"/>
      <c r="D1" s="392"/>
      <c r="E1" s="385"/>
    </row>
    <row r="2" spans="1:11" ht="30.75" customHeight="1">
      <c r="A2" s="385"/>
      <c r="B2" s="399" t="s">
        <v>470</v>
      </c>
      <c r="C2" s="406" t="s">
        <v>533</v>
      </c>
      <c r="D2" s="398" t="s">
        <v>304</v>
      </c>
      <c r="E2" s="385"/>
    </row>
    <row r="3" spans="1:11" ht="18">
      <c r="A3" s="385"/>
      <c r="B3" s="148" t="s">
        <v>311</v>
      </c>
      <c r="C3" s="521">
        <v>136</v>
      </c>
      <c r="D3" s="367" t="s">
        <v>312</v>
      </c>
      <c r="E3" s="385"/>
    </row>
    <row r="4" spans="1:11" ht="18">
      <c r="A4" s="385"/>
      <c r="B4" s="148" t="s">
        <v>556</v>
      </c>
      <c r="C4" s="522">
        <v>138</v>
      </c>
      <c r="D4" s="367" t="s">
        <v>678</v>
      </c>
      <c r="E4" s="385"/>
      <c r="F4" s="176"/>
      <c r="H4" s="154"/>
      <c r="I4" s="154"/>
      <c r="J4" s="154"/>
      <c r="K4" s="154"/>
    </row>
    <row r="5" spans="1:11" ht="25.5">
      <c r="A5" s="385"/>
      <c r="B5" s="148" t="s">
        <v>557</v>
      </c>
      <c r="C5" s="522">
        <v>141</v>
      </c>
      <c r="D5" s="367" t="s">
        <v>765</v>
      </c>
      <c r="E5" s="385"/>
      <c r="F5" s="176"/>
      <c r="H5" s="154"/>
      <c r="I5" s="154"/>
      <c r="J5" s="154"/>
      <c r="K5" s="154"/>
    </row>
    <row r="6" spans="1:11" ht="18">
      <c r="A6" s="385"/>
      <c r="B6" s="148" t="s">
        <v>558</v>
      </c>
      <c r="C6" s="522">
        <v>144</v>
      </c>
      <c r="D6" s="367" t="s">
        <v>766</v>
      </c>
      <c r="E6" s="385"/>
      <c r="F6" s="176"/>
      <c r="H6" s="154"/>
      <c r="I6" s="154"/>
      <c r="J6" s="154"/>
      <c r="K6" s="154"/>
    </row>
    <row r="7" spans="1:11" ht="18">
      <c r="A7" s="385"/>
      <c r="B7" s="148" t="s">
        <v>314</v>
      </c>
      <c r="C7" s="523">
        <v>147</v>
      </c>
      <c r="D7" s="367" t="s">
        <v>313</v>
      </c>
      <c r="E7" s="385"/>
    </row>
    <row r="8" spans="1:11" ht="18">
      <c r="A8" s="385"/>
      <c r="B8" s="148" t="s">
        <v>159</v>
      </c>
      <c r="C8" s="523">
        <v>149</v>
      </c>
      <c r="D8" s="367" t="s">
        <v>158</v>
      </c>
      <c r="E8" s="385"/>
    </row>
    <row r="9" spans="1:11" ht="18">
      <c r="A9" s="385"/>
      <c r="B9" s="148" t="s">
        <v>160</v>
      </c>
      <c r="C9" s="523">
        <v>152</v>
      </c>
      <c r="D9" s="367" t="s">
        <v>161</v>
      </c>
      <c r="E9" s="385"/>
    </row>
    <row r="10" spans="1:11" ht="18">
      <c r="A10" s="385"/>
      <c r="B10" s="148" t="s">
        <v>162</v>
      </c>
      <c r="C10" s="523">
        <v>155</v>
      </c>
      <c r="D10" s="367" t="s">
        <v>204</v>
      </c>
      <c r="E10" s="385"/>
    </row>
    <row r="11" spans="1:11" ht="38.25">
      <c r="A11" s="385"/>
      <c r="B11" s="148" t="s">
        <v>163</v>
      </c>
      <c r="C11" s="523">
        <v>158</v>
      </c>
      <c r="D11" s="367" t="s">
        <v>164</v>
      </c>
      <c r="E11" s="385"/>
    </row>
    <row r="12" spans="1:11" ht="18">
      <c r="A12" s="385"/>
      <c r="B12" s="148" t="s">
        <v>166</v>
      </c>
      <c r="C12" s="523">
        <v>161</v>
      </c>
      <c r="D12" s="367" t="s">
        <v>165</v>
      </c>
      <c r="E12" s="385"/>
    </row>
    <row r="13" spans="1:11" ht="36">
      <c r="A13" s="385"/>
      <c r="B13" s="148" t="s">
        <v>168</v>
      </c>
      <c r="C13" s="523">
        <v>164</v>
      </c>
      <c r="D13" s="367" t="s">
        <v>167</v>
      </c>
      <c r="E13" s="385"/>
    </row>
    <row r="14" spans="1:11" ht="18">
      <c r="A14" s="385"/>
      <c r="B14" s="148" t="s">
        <v>170</v>
      </c>
      <c r="C14" s="523">
        <v>167</v>
      </c>
      <c r="D14" s="367" t="s">
        <v>169</v>
      </c>
      <c r="E14" s="385"/>
    </row>
    <row r="15" spans="1:11" ht="18">
      <c r="A15" s="385"/>
      <c r="B15" s="148" t="s">
        <v>171</v>
      </c>
      <c r="C15" s="523">
        <v>170</v>
      </c>
      <c r="D15" s="367" t="s">
        <v>172</v>
      </c>
      <c r="E15" s="385"/>
    </row>
    <row r="16" spans="1:11" ht="18">
      <c r="A16" s="385"/>
      <c r="B16" s="148" t="s">
        <v>173</v>
      </c>
      <c r="C16" s="523">
        <v>173</v>
      </c>
      <c r="D16" s="367" t="s">
        <v>174</v>
      </c>
      <c r="E16" s="385"/>
    </row>
    <row r="17" spans="1:5" ht="18">
      <c r="A17" s="385"/>
      <c r="B17" s="148" t="s">
        <v>175</v>
      </c>
      <c r="C17" s="523">
        <v>176</v>
      </c>
      <c r="D17" s="367" t="s">
        <v>176</v>
      </c>
      <c r="E17" s="385"/>
    </row>
    <row r="18" spans="1:5" ht="18">
      <c r="A18" s="385"/>
      <c r="B18" s="148" t="s">
        <v>177</v>
      </c>
      <c r="C18" s="523">
        <v>179</v>
      </c>
      <c r="D18" s="367" t="s">
        <v>178</v>
      </c>
      <c r="E18" s="385"/>
    </row>
    <row r="19" spans="1:5" ht="36">
      <c r="A19" s="385"/>
      <c r="B19" s="148" t="s">
        <v>202</v>
      </c>
      <c r="C19" s="523">
        <v>182</v>
      </c>
      <c r="D19" s="367" t="s">
        <v>203</v>
      </c>
      <c r="E19" s="385"/>
    </row>
    <row r="20" spans="1:5" ht="25.5">
      <c r="A20" s="385"/>
      <c r="B20" s="148" t="s">
        <v>179</v>
      </c>
      <c r="C20" s="523">
        <v>185</v>
      </c>
      <c r="D20" s="367" t="s">
        <v>180</v>
      </c>
      <c r="E20" s="385"/>
    </row>
    <row r="21" spans="1:5" ht="18">
      <c r="A21" s="385"/>
      <c r="B21" s="148" t="s">
        <v>753</v>
      </c>
      <c r="C21" s="523">
        <v>188</v>
      </c>
      <c r="D21" s="367" t="s">
        <v>427</v>
      </c>
      <c r="E21" s="385"/>
    </row>
    <row r="22" spans="1:5" ht="18">
      <c r="A22" s="385"/>
      <c r="B22" s="148" t="s">
        <v>754</v>
      </c>
      <c r="C22" s="523">
        <v>191</v>
      </c>
      <c r="D22" s="367" t="s">
        <v>429</v>
      </c>
      <c r="E22" s="385"/>
    </row>
    <row r="23" spans="1:5" ht="25.5">
      <c r="A23" s="385"/>
      <c r="B23" s="148" t="s">
        <v>579</v>
      </c>
      <c r="C23" s="523">
        <v>194</v>
      </c>
      <c r="D23" s="692" t="s">
        <v>431</v>
      </c>
      <c r="E23" s="385"/>
    </row>
    <row r="24" spans="1:5" ht="38.25">
      <c r="A24" s="385"/>
      <c r="B24" s="148" t="s">
        <v>181</v>
      </c>
      <c r="C24" s="523">
        <v>197</v>
      </c>
      <c r="D24" s="367" t="s">
        <v>182</v>
      </c>
      <c r="E24" s="385"/>
    </row>
    <row r="25" spans="1:5" ht="15" customHeight="1">
      <c r="A25" s="395"/>
      <c r="B25" s="396"/>
      <c r="C25" s="519"/>
      <c r="D25" s="397"/>
      <c r="E25" s="395"/>
    </row>
    <row r="26" spans="1:5" ht="15" customHeight="1">
      <c r="A26" s="385"/>
      <c r="B26" s="393"/>
      <c r="C26" s="520"/>
      <c r="D26" s="394"/>
      <c r="E26" s="385"/>
    </row>
    <row r="27" spans="1:5" ht="27.75">
      <c r="A27" s="385"/>
      <c r="B27" s="399" t="s">
        <v>471</v>
      </c>
      <c r="C27" s="406"/>
      <c r="D27" s="400" t="s">
        <v>305</v>
      </c>
      <c r="E27" s="385"/>
    </row>
    <row r="28" spans="1:5" ht="25.5">
      <c r="A28" s="385"/>
      <c r="B28" s="148" t="s">
        <v>306</v>
      </c>
      <c r="C28" s="523">
        <v>200</v>
      </c>
      <c r="D28" s="367" t="s">
        <v>768</v>
      </c>
      <c r="E28" s="385"/>
    </row>
    <row r="29" spans="1:5" ht="18">
      <c r="A29" s="385"/>
      <c r="B29" s="148" t="s">
        <v>578</v>
      </c>
      <c r="C29" s="523">
        <v>202</v>
      </c>
      <c r="D29" s="367" t="s">
        <v>186</v>
      </c>
      <c r="E29" s="385"/>
    </row>
    <row r="30" spans="1:5" ht="18">
      <c r="A30" s="385"/>
      <c r="B30" s="148" t="s">
        <v>187</v>
      </c>
      <c r="C30" s="523">
        <v>204</v>
      </c>
      <c r="D30" s="367" t="s">
        <v>188</v>
      </c>
      <c r="E30" s="385"/>
    </row>
    <row r="31" spans="1:5" ht="18">
      <c r="A31" s="385"/>
      <c r="B31" s="148" t="s">
        <v>285</v>
      </c>
      <c r="C31" s="523">
        <v>206</v>
      </c>
      <c r="D31" s="367" t="s">
        <v>566</v>
      </c>
      <c r="E31" s="385"/>
    </row>
    <row r="32" spans="1:5" ht="18">
      <c r="A32" s="385"/>
      <c r="B32" s="148" t="s">
        <v>189</v>
      </c>
      <c r="C32" s="523">
        <v>208</v>
      </c>
      <c r="D32" s="367" t="s">
        <v>190</v>
      </c>
      <c r="E32" s="385"/>
    </row>
    <row r="33" spans="1:5" ht="18">
      <c r="A33" s="385"/>
      <c r="B33" s="148" t="s">
        <v>191</v>
      </c>
      <c r="C33" s="523">
        <v>210</v>
      </c>
      <c r="D33" s="367" t="s">
        <v>192</v>
      </c>
      <c r="E33" s="385"/>
    </row>
    <row r="34" spans="1:5">
      <c r="A34" s="385"/>
      <c r="B34" s="385"/>
      <c r="C34" s="405"/>
      <c r="D34" s="392"/>
      <c r="E34" s="385"/>
    </row>
  </sheetData>
  <printOptions horizontalCentered="1"/>
  <pageMargins left="0.70866141732283472" right="0.70866141732283472" top="1.1417322834645669" bottom="0.55118110236220474" header="0.31496062992125984" footer="0.31496062992125984"/>
  <pageSetup paperSize="9" scale="83"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1" manualBreakCount="1">
    <brk id="25" max="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9"/>
  <sheetViews>
    <sheetView view="pageBreakPreview" zoomScaleNormal="60" zoomScaleSheetLayoutView="100" zoomScalePageLayoutView="80" workbookViewId="0">
      <selection activeCell="B3" sqref="B3:C6"/>
    </sheetView>
  </sheetViews>
  <sheetFormatPr defaultColWidth="8.85546875" defaultRowHeight="15"/>
  <cols>
    <col min="1" max="1" width="4.42578125" customWidth="1"/>
    <col min="2" max="3" width="60.5703125" customWidth="1"/>
    <col min="4" max="4" width="4.42578125" style="432" customWidth="1"/>
  </cols>
  <sheetData>
    <row r="1" spans="1:4">
      <c r="A1" s="385"/>
      <c r="B1" s="385"/>
      <c r="C1" s="385"/>
      <c r="D1" s="430"/>
    </row>
    <row r="2" spans="1:4" ht="44.1" customHeight="1">
      <c r="A2" s="429" t="s">
        <v>34</v>
      </c>
      <c r="B2" s="660" t="s">
        <v>311</v>
      </c>
      <c r="C2" s="389" t="s">
        <v>312</v>
      </c>
      <c r="D2" s="431" t="str">
        <f>A2</f>
        <v>I</v>
      </c>
    </row>
    <row r="3" spans="1:4" ht="63.6" customHeight="1">
      <c r="A3" s="434" t="s">
        <v>683</v>
      </c>
      <c r="B3" s="250" t="s">
        <v>808</v>
      </c>
      <c r="C3" s="251" t="s">
        <v>809</v>
      </c>
      <c r="D3" s="435" t="str">
        <f>A3</f>
        <v>I.1</v>
      </c>
    </row>
    <row r="4" spans="1:4" ht="63.6" customHeight="1">
      <c r="A4" s="434" t="s">
        <v>684</v>
      </c>
      <c r="B4" s="250" t="s">
        <v>810</v>
      </c>
      <c r="C4" s="251" t="s">
        <v>811</v>
      </c>
      <c r="D4" s="435" t="str">
        <f t="shared" ref="D4:D6" si="0">A4</f>
        <v>I.2</v>
      </c>
    </row>
    <row r="5" spans="1:4" ht="63.6" customHeight="1">
      <c r="A5" s="434" t="s">
        <v>685</v>
      </c>
      <c r="B5" s="250" t="s">
        <v>812</v>
      </c>
      <c r="C5" s="251" t="s">
        <v>813</v>
      </c>
      <c r="D5" s="435" t="str">
        <f t="shared" si="0"/>
        <v>I.3</v>
      </c>
    </row>
    <row r="6" spans="1:4" ht="63.6" customHeight="1">
      <c r="A6" s="434" t="s">
        <v>686</v>
      </c>
      <c r="B6" s="250" t="s">
        <v>814</v>
      </c>
      <c r="C6" s="251" t="s">
        <v>815</v>
      </c>
      <c r="D6" s="435" t="str">
        <f t="shared" si="0"/>
        <v>I.4</v>
      </c>
    </row>
    <row r="9" spans="1:4" ht="18.75">
      <c r="B9" s="384" t="s">
        <v>755</v>
      </c>
      <c r="C9" s="656" t="s">
        <v>457</v>
      </c>
    </row>
  </sheetData>
  <printOptions horizontalCentered="1"/>
  <pageMargins left="0.70866141732283472" right="0.70866141732283472" top="1.3385826771653544" bottom="0.74803149606299213" header="0.31496062992125984" footer="0.31496062992125984"/>
  <pageSetup paperSize="9" scale="92"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1" manualBreakCount="1">
    <brk id="7" max="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41"/>
  <sheetViews>
    <sheetView view="pageBreakPreview" zoomScaleNormal="85" zoomScaleSheetLayoutView="100" zoomScalePageLayoutView="70" workbookViewId="0">
      <selection activeCell="B3" sqref="B3:C7"/>
    </sheetView>
  </sheetViews>
  <sheetFormatPr defaultColWidth="8.85546875" defaultRowHeight="15"/>
  <cols>
    <col min="1" max="1" width="4.42578125" customWidth="1"/>
    <col min="2" max="3" width="60.85546875" customWidth="1"/>
    <col min="4" max="4" width="4.42578125" style="432" customWidth="1"/>
  </cols>
  <sheetData>
    <row r="1" spans="1:4">
      <c r="A1" s="385"/>
      <c r="B1" s="385"/>
      <c r="C1" s="385"/>
      <c r="D1" s="430"/>
    </row>
    <row r="2" spans="1:4" ht="47.25" customHeight="1">
      <c r="A2" s="438" t="s">
        <v>531</v>
      </c>
      <c r="B2" s="386" t="s">
        <v>556</v>
      </c>
      <c r="C2" s="655" t="s">
        <v>678</v>
      </c>
      <c r="D2" s="439" t="str">
        <f>A2</f>
        <v>II</v>
      </c>
    </row>
    <row r="3" spans="1:4" ht="103.5" customHeight="1">
      <c r="A3" s="434" t="s">
        <v>682</v>
      </c>
      <c r="B3" s="174" t="s">
        <v>816</v>
      </c>
      <c r="C3" s="286" t="s">
        <v>817</v>
      </c>
      <c r="D3" s="435" t="str">
        <f>A3</f>
        <v>II.1</v>
      </c>
    </row>
    <row r="4" spans="1:4" ht="15.75">
      <c r="A4" s="441"/>
      <c r="C4" s="287"/>
      <c r="D4" s="442"/>
    </row>
    <row r="5" spans="1:4" ht="96" customHeight="1">
      <c r="A5" s="434" t="s">
        <v>687</v>
      </c>
      <c r="B5" s="32" t="s">
        <v>818</v>
      </c>
      <c r="C5" s="286" t="s">
        <v>819</v>
      </c>
      <c r="D5" s="435" t="str">
        <f>A5</f>
        <v>II.2</v>
      </c>
    </row>
    <row r="6" spans="1:4" ht="15.75">
      <c r="A6" s="441"/>
      <c r="D6" s="442"/>
    </row>
    <row r="7" spans="1:4" ht="70.5" customHeight="1">
      <c r="A7" s="434" t="s">
        <v>688</v>
      </c>
      <c r="B7" s="155" t="s">
        <v>820</v>
      </c>
      <c r="C7" s="155" t="s">
        <v>821</v>
      </c>
      <c r="D7" s="435" t="str">
        <f>A7</f>
        <v>II.3</v>
      </c>
    </row>
    <row r="9" spans="1:4">
      <c r="A9" s="3"/>
      <c r="B9" s="3"/>
      <c r="C9" s="3"/>
      <c r="D9" s="630"/>
    </row>
    <row r="10" spans="1:4" ht="47.25" customHeight="1">
      <c r="A10" s="631"/>
      <c r="B10" s="657" t="s">
        <v>556</v>
      </c>
      <c r="C10" s="504" t="s">
        <v>678</v>
      </c>
      <c r="D10" s="632"/>
    </row>
    <row r="11" spans="1:4" s="606" customFormat="1">
      <c r="A11" s="609"/>
      <c r="B11" s="684" t="s">
        <v>756</v>
      </c>
      <c r="C11" s="685" t="s">
        <v>551</v>
      </c>
      <c r="D11" s="610"/>
    </row>
    <row r="40" spans="1:4" ht="47.25" customHeight="1">
      <c r="A40" s="631"/>
      <c r="B40" s="657" t="s">
        <v>757</v>
      </c>
      <c r="C40" s="504" t="s">
        <v>678</v>
      </c>
      <c r="D40" s="632"/>
    </row>
    <row r="41" spans="1:4" s="606" customFormat="1">
      <c r="A41" s="609"/>
      <c r="B41" s="684" t="s">
        <v>201</v>
      </c>
      <c r="C41" s="685" t="s">
        <v>550</v>
      </c>
      <c r="D41" s="610"/>
    </row>
  </sheetData>
  <printOptions horizontalCentered="1"/>
  <pageMargins left="0.70866141732283472" right="0.70866141732283472" top="1.3385826771653544" bottom="0.74803149606299213" header="0.31496062992125984" footer="0.31496062992125984"/>
  <pageSetup paperSize="9" scale="92"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2" manualBreakCount="2">
    <brk id="8" max="8" man="1"/>
    <brk id="38" max="8"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41"/>
  <sheetViews>
    <sheetView view="pageBreakPreview" zoomScaleNormal="100" zoomScaleSheetLayoutView="100" zoomScalePageLayoutView="70" workbookViewId="0">
      <selection activeCell="B3" sqref="B3:C7"/>
    </sheetView>
  </sheetViews>
  <sheetFormatPr defaultColWidth="8.85546875" defaultRowHeight="15"/>
  <cols>
    <col min="1" max="1" width="4.42578125" customWidth="1"/>
    <col min="2" max="3" width="60.85546875" customWidth="1"/>
    <col min="4" max="4" width="4.42578125" style="432" customWidth="1"/>
  </cols>
  <sheetData>
    <row r="1" spans="1:4">
      <c r="A1" s="385"/>
      <c r="B1" s="385"/>
      <c r="C1" s="385"/>
      <c r="D1" s="430"/>
    </row>
    <row r="2" spans="1:4" ht="46.5" customHeight="1">
      <c r="A2" s="438" t="s">
        <v>542</v>
      </c>
      <c r="B2" s="659" t="s">
        <v>557</v>
      </c>
      <c r="C2" s="389" t="s">
        <v>765</v>
      </c>
      <c r="D2" s="439" t="str">
        <f>A2</f>
        <v>III</v>
      </c>
    </row>
    <row r="3" spans="1:4" ht="103.5" customHeight="1">
      <c r="A3" s="434" t="s">
        <v>689</v>
      </c>
      <c r="B3" s="174" t="s">
        <v>822</v>
      </c>
      <c r="C3" s="286" t="s">
        <v>823</v>
      </c>
      <c r="D3" s="435" t="str">
        <f>A3</f>
        <v>III.1</v>
      </c>
    </row>
    <row r="4" spans="1:4" ht="15.75">
      <c r="A4" s="441"/>
      <c r="C4" s="287"/>
      <c r="D4" s="442"/>
    </row>
    <row r="5" spans="1:4" ht="96" customHeight="1">
      <c r="A5" s="434" t="s">
        <v>690</v>
      </c>
      <c r="B5" s="32" t="s">
        <v>824</v>
      </c>
      <c r="C5" s="286" t="s">
        <v>825</v>
      </c>
      <c r="D5" s="435" t="str">
        <f>A5</f>
        <v>III.2</v>
      </c>
    </row>
    <row r="6" spans="1:4" ht="15.75">
      <c r="A6" s="441"/>
      <c r="D6" s="442"/>
    </row>
    <row r="7" spans="1:4" ht="70.5" customHeight="1">
      <c r="A7" s="434" t="s">
        <v>691</v>
      </c>
      <c r="B7" s="155" t="s">
        <v>826</v>
      </c>
      <c r="C7" s="155" t="s">
        <v>827</v>
      </c>
      <c r="D7" s="435" t="str">
        <f>A7</f>
        <v>III.3</v>
      </c>
    </row>
    <row r="8" spans="1:4" ht="15" customHeight="1">
      <c r="A8" s="434"/>
      <c r="B8" s="155"/>
      <c r="C8" s="155"/>
      <c r="D8" s="435"/>
    </row>
    <row r="10" spans="1:4" ht="46.5" customHeight="1">
      <c r="A10" s="631"/>
      <c r="B10" s="657" t="s">
        <v>557</v>
      </c>
      <c r="C10" s="658" t="s">
        <v>679</v>
      </c>
      <c r="D10" s="633"/>
    </row>
    <row r="11" spans="1:4" s="606" customFormat="1">
      <c r="A11" s="609"/>
      <c r="B11" s="684" t="s">
        <v>756</v>
      </c>
      <c r="C11" s="685" t="s">
        <v>551</v>
      </c>
      <c r="D11" s="610"/>
    </row>
    <row r="40" spans="1:4" ht="46.5" customHeight="1">
      <c r="A40" s="631"/>
      <c r="B40" s="657" t="s">
        <v>758</v>
      </c>
      <c r="C40" s="658" t="s">
        <v>679</v>
      </c>
      <c r="D40" s="633"/>
    </row>
    <row r="41" spans="1:4" s="606" customFormat="1">
      <c r="A41" s="609"/>
      <c r="B41" s="684" t="s">
        <v>201</v>
      </c>
      <c r="C41" s="685" t="s">
        <v>550</v>
      </c>
      <c r="D41" s="610"/>
    </row>
  </sheetData>
  <printOptions horizontalCentered="1"/>
  <pageMargins left="0.70866141732283472" right="0.70866141732283472" top="1.3385826771653544" bottom="0.74803149606299213" header="0.31496062992125984" footer="0.31496062992125984"/>
  <pageSetup paperSize="9" scale="92" orientation="landscape" r:id="rId1"/>
  <headerFooter>
    <oddHeader>&amp;LPlanning and Statistics Authority&amp;Cنشرة الحسابات الوطنية الربعة
   Quarterly National Accounts Bulletin&amp;Rجهاز التخطيط والإحصاء</oddHeader>
    <oddFooter>&amp;C&amp;P - &amp;N</oddFooter>
  </headerFooter>
  <rowBreaks count="2" manualBreakCount="2">
    <brk id="8" max="3" man="1"/>
    <brk id="38"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view="pageBreakPreview" zoomScale="120" zoomScaleNormal="100" zoomScaleSheetLayoutView="120" zoomScalePageLayoutView="90" workbookViewId="0">
      <selection activeCell="A26" sqref="A26"/>
    </sheetView>
  </sheetViews>
  <sheetFormatPr defaultColWidth="8.85546875" defaultRowHeight="15"/>
  <cols>
    <col min="1" max="2" width="60" customWidth="1"/>
  </cols>
  <sheetData>
    <row r="1" spans="1:2" ht="65.25" customHeight="1"/>
    <row r="2" spans="1:2" ht="33" thickBot="1">
      <c r="A2" s="364" t="s">
        <v>208</v>
      </c>
      <c r="B2" s="365" t="s">
        <v>209</v>
      </c>
    </row>
    <row r="3" spans="1:2" ht="89.25" customHeight="1">
      <c r="A3" s="101" t="s">
        <v>804</v>
      </c>
      <c r="B3" s="102" t="s">
        <v>554</v>
      </c>
    </row>
    <row r="4" spans="1:2">
      <c r="A4" s="103"/>
      <c r="B4" s="102" t="s">
        <v>210</v>
      </c>
    </row>
    <row r="5" spans="1:2" ht="76.5">
      <c r="A5" s="104" t="s">
        <v>561</v>
      </c>
      <c r="B5" s="102" t="s">
        <v>211</v>
      </c>
    </row>
    <row r="6" spans="1:2">
      <c r="A6" s="103"/>
      <c r="B6" s="105"/>
    </row>
    <row r="7" spans="1:2" ht="51">
      <c r="A7" s="106" t="s">
        <v>485</v>
      </c>
      <c r="B7" s="107" t="s">
        <v>805</v>
      </c>
    </row>
    <row r="8" spans="1:2" ht="14.25" customHeight="1">
      <c r="A8" s="108"/>
      <c r="B8" s="105"/>
    </row>
    <row r="9" spans="1:2">
      <c r="A9" s="109" t="s">
        <v>212</v>
      </c>
      <c r="B9" s="110" t="s">
        <v>213</v>
      </c>
    </row>
    <row r="10" spans="1:2">
      <c r="A10" s="109"/>
      <c r="B10" s="110"/>
    </row>
    <row r="11" spans="1:2" ht="15.75">
      <c r="A11" s="111" t="s">
        <v>562</v>
      </c>
      <c r="B11" s="112" t="s">
        <v>214</v>
      </c>
    </row>
    <row r="12" spans="1:2" ht="15.75">
      <c r="A12" s="111" t="s">
        <v>215</v>
      </c>
      <c r="B12" s="113" t="s">
        <v>216</v>
      </c>
    </row>
  </sheetData>
  <printOptions horizontalCentered="1"/>
  <pageMargins left="0.70866141732283472" right="0.70866141732283472" top="1.3385826771653544" bottom="0.74803149606299213" header="0.31496062992125984" footer="0.31496062992125984"/>
  <pageSetup paperSize="9" scale="95"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39"/>
  <sheetViews>
    <sheetView view="pageBreakPreview" zoomScaleNormal="100" zoomScaleSheetLayoutView="100" zoomScalePageLayoutView="70" workbookViewId="0">
      <selection activeCell="B3" sqref="B3:C7"/>
    </sheetView>
  </sheetViews>
  <sheetFormatPr defaultColWidth="8.85546875" defaultRowHeight="15.75"/>
  <cols>
    <col min="1" max="1" width="4.42578125" customWidth="1"/>
    <col min="2" max="3" width="60.85546875" customWidth="1"/>
    <col min="4" max="4" width="4.42578125" style="448" customWidth="1"/>
  </cols>
  <sheetData>
    <row r="1" spans="1:4">
      <c r="A1" s="385"/>
      <c r="B1" s="385"/>
      <c r="C1" s="385"/>
      <c r="D1" s="446"/>
    </row>
    <row r="2" spans="1:4" ht="46.5" customHeight="1">
      <c r="A2" s="444" t="s">
        <v>543</v>
      </c>
      <c r="B2" s="388" t="s">
        <v>558</v>
      </c>
      <c r="C2" s="389" t="s">
        <v>766</v>
      </c>
      <c r="D2" s="447" t="str">
        <f>A2</f>
        <v>IIV</v>
      </c>
    </row>
    <row r="3" spans="1:4" ht="103.5" customHeight="1">
      <c r="A3" s="434" t="s">
        <v>692</v>
      </c>
      <c r="B3" s="286" t="s">
        <v>828</v>
      </c>
      <c r="C3" s="286" t="s">
        <v>829</v>
      </c>
      <c r="D3" s="435" t="str">
        <f>A3</f>
        <v>IIV.1</v>
      </c>
    </row>
    <row r="4" spans="1:4">
      <c r="A4" s="449"/>
      <c r="C4" s="287"/>
    </row>
    <row r="5" spans="1:4" ht="111" customHeight="1">
      <c r="A5" s="434" t="s">
        <v>693</v>
      </c>
      <c r="B5" s="32" t="s">
        <v>830</v>
      </c>
      <c r="C5" s="286" t="s">
        <v>831</v>
      </c>
      <c r="D5" s="435" t="str">
        <f>A5</f>
        <v>IIV.2</v>
      </c>
    </row>
    <row r="6" spans="1:4">
      <c r="A6" s="449"/>
    </row>
    <row r="7" spans="1:4" ht="70.5" customHeight="1">
      <c r="A7" s="434" t="s">
        <v>694</v>
      </c>
      <c r="B7" s="155" t="s">
        <v>832</v>
      </c>
      <c r="C7" s="155" t="s">
        <v>833</v>
      </c>
      <c r="D7" s="435" t="str">
        <f>A7</f>
        <v>IIV.3</v>
      </c>
    </row>
    <row r="8" spans="1:4" ht="10.5" customHeight="1"/>
    <row r="9" spans="1:4">
      <c r="A9" s="3"/>
      <c r="B9" s="3"/>
      <c r="C9" s="3"/>
      <c r="D9" s="634"/>
    </row>
    <row r="10" spans="1:4" ht="46.5" customHeight="1">
      <c r="A10" s="635"/>
      <c r="B10" s="657" t="s">
        <v>558</v>
      </c>
      <c r="C10" s="504" t="s">
        <v>680</v>
      </c>
      <c r="D10" s="636"/>
    </row>
    <row r="11" spans="1:4">
      <c r="B11" s="684" t="s">
        <v>756</v>
      </c>
      <c r="C11" s="685" t="s">
        <v>551</v>
      </c>
    </row>
    <row r="38" spans="1:4" ht="46.5" customHeight="1">
      <c r="A38" s="635"/>
      <c r="B38" s="657" t="s">
        <v>759</v>
      </c>
      <c r="C38" s="504" t="s">
        <v>680</v>
      </c>
      <c r="D38" s="636"/>
    </row>
    <row r="39" spans="1:4">
      <c r="B39" s="684" t="s">
        <v>201</v>
      </c>
      <c r="C39" s="685" t="s">
        <v>550</v>
      </c>
    </row>
  </sheetData>
  <printOptions horizontalCentered="1"/>
  <pageMargins left="0.70866141732283472" right="0.70866141732283472" top="1.3385826771653544" bottom="0.74803149606299213" header="0.31496062992125984" footer="0.31496062992125984"/>
  <pageSetup paperSize="9" scale="92"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2" manualBreakCount="2">
    <brk id="8" max="3" man="1"/>
    <brk id="36" max="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11"/>
  <sheetViews>
    <sheetView showGridLines="0" view="pageBreakPreview" zoomScaleNormal="90" zoomScaleSheetLayoutView="100" zoomScalePageLayoutView="70" workbookViewId="0">
      <selection activeCell="B4" sqref="B4:C6"/>
    </sheetView>
  </sheetViews>
  <sheetFormatPr defaultColWidth="8.85546875" defaultRowHeight="15.75"/>
  <cols>
    <col min="1" max="1" width="5" style="5" customWidth="1"/>
    <col min="2" max="3" width="58.5703125" customWidth="1"/>
    <col min="4" max="4" width="6.42578125" style="245" customWidth="1"/>
    <col min="5" max="5" width="5" customWidth="1"/>
  </cols>
  <sheetData>
    <row r="1" spans="1:5">
      <c r="A1" s="494"/>
      <c r="B1" s="385"/>
      <c r="C1" s="385"/>
      <c r="D1" s="445"/>
    </row>
    <row r="2" spans="1:5" ht="46.5" customHeight="1">
      <c r="A2" s="494" t="s">
        <v>544</v>
      </c>
      <c r="B2" s="659" t="s">
        <v>314</v>
      </c>
      <c r="C2" s="389" t="s">
        <v>313</v>
      </c>
      <c r="D2" s="443" t="str">
        <f>A2</f>
        <v>PRO</v>
      </c>
    </row>
    <row r="3" spans="1:5">
      <c r="A3" s="495"/>
      <c r="C3" s="287"/>
    </row>
    <row r="4" spans="1:5" ht="103.5" customHeight="1">
      <c r="A4" s="433" t="s">
        <v>545</v>
      </c>
      <c r="B4" s="256" t="s">
        <v>834</v>
      </c>
      <c r="C4" s="294" t="s">
        <v>835</v>
      </c>
      <c r="D4" s="498" t="str">
        <f>A4</f>
        <v>PRO.1</v>
      </c>
      <c r="E4" s="32"/>
    </row>
    <row r="5" spans="1:5" ht="15">
      <c r="A5" s="433"/>
      <c r="C5" s="287"/>
      <c r="D5" s="499"/>
    </row>
    <row r="6" spans="1:5" ht="111" customHeight="1">
      <c r="A6" s="433" t="s">
        <v>546</v>
      </c>
      <c r="B6" s="257" t="s">
        <v>836</v>
      </c>
      <c r="C6" s="294" t="s">
        <v>837</v>
      </c>
      <c r="D6" s="500" t="str">
        <f>A6</f>
        <v>PRO.2</v>
      </c>
      <c r="E6" s="32"/>
    </row>
    <row r="9" spans="1:5" ht="33.75">
      <c r="A9" s="153"/>
      <c r="B9" s="657" t="s">
        <v>760</v>
      </c>
      <c r="C9" s="271" t="s">
        <v>313</v>
      </c>
      <c r="D9" s="496"/>
      <c r="E9" s="155"/>
    </row>
    <row r="10" spans="1:5" ht="12" customHeight="1">
      <c r="B10" s="684" t="s">
        <v>756</v>
      </c>
      <c r="C10" s="685" t="s">
        <v>551</v>
      </c>
      <c r="D10" s="497"/>
    </row>
    <row r="11" spans="1:5" ht="40.5" customHeight="1">
      <c r="B11" s="258"/>
      <c r="C11" s="255"/>
      <c r="D11" s="496"/>
    </row>
  </sheetData>
  <printOptions horizontalCentered="1"/>
  <pageMargins left="0.70866141732283472" right="0.70866141732283472" top="1.3385826771653544" bottom="0.74803149606299213" header="0.31496062992125984" footer="0.31496062992125984"/>
  <pageSetup paperSize="9" scale="93"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1" manualBreakCount="1">
    <brk id="7" max="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34"/>
  <sheetViews>
    <sheetView showGridLines="0" view="pageBreakPreview" topLeftCell="A4" zoomScaleNormal="70" zoomScaleSheetLayoutView="100" zoomScalePageLayoutView="70" workbookViewId="0">
      <selection activeCell="F50" sqref="F50"/>
    </sheetView>
  </sheetViews>
  <sheetFormatPr defaultColWidth="8.85546875" defaultRowHeight="15.75"/>
  <cols>
    <col min="1" max="1" width="6.5703125" style="4" customWidth="1"/>
    <col min="2" max="3" width="60.5703125" customWidth="1"/>
    <col min="4" max="4" width="5.42578125" style="493" customWidth="1"/>
    <col min="5" max="5" width="3.42578125" customWidth="1"/>
    <col min="6" max="7" width="62.5703125" customWidth="1"/>
    <col min="8" max="8" width="6.42578125" customWidth="1"/>
  </cols>
  <sheetData>
    <row r="1" spans="1:4">
      <c r="A1" s="391"/>
      <c r="B1" s="385"/>
      <c r="C1" s="385"/>
      <c r="D1" s="488"/>
    </row>
    <row r="2" spans="1:4" s="253" customFormat="1" ht="36.75" customHeight="1">
      <c r="A2" s="482">
        <v>1</v>
      </c>
      <c r="B2" s="388" t="s">
        <v>159</v>
      </c>
      <c r="C2" s="661" t="s">
        <v>158</v>
      </c>
      <c r="D2" s="477">
        <f>A2</f>
        <v>1</v>
      </c>
    </row>
    <row r="3" spans="1:4" s="1" customFormat="1" ht="15" customHeight="1">
      <c r="A3" s="5"/>
      <c r="B3" s="284"/>
      <c r="C3" s="293"/>
      <c r="D3" s="489"/>
    </row>
    <row r="4" spans="1:4" s="1" customFormat="1" ht="110.25">
      <c r="A4" s="163">
        <v>1.1000000000000001</v>
      </c>
      <c r="B4" s="97" t="s">
        <v>838</v>
      </c>
      <c r="C4" s="478" t="s">
        <v>839</v>
      </c>
      <c r="D4" s="490">
        <f>A4</f>
        <v>1.1000000000000001</v>
      </c>
    </row>
    <row r="5" spans="1:4" s="1" customFormat="1" ht="15" customHeight="1">
      <c r="A5" s="163"/>
      <c r="B5" s="479"/>
      <c r="C5" s="478"/>
      <c r="D5" s="490"/>
    </row>
    <row r="6" spans="1:4" ht="102.75" customHeight="1">
      <c r="A6" s="163">
        <v>1.2</v>
      </c>
      <c r="B6" s="97" t="s">
        <v>840</v>
      </c>
      <c r="C6" s="478" t="s">
        <v>841</v>
      </c>
      <c r="D6" s="490">
        <f>A6</f>
        <v>1.2</v>
      </c>
    </row>
    <row r="7" spans="1:4" ht="13.5" customHeight="1">
      <c r="A7" s="163"/>
      <c r="B7" s="97"/>
      <c r="C7" s="478"/>
      <c r="D7" s="490"/>
    </row>
    <row r="8" spans="1:4" s="1" customFormat="1" ht="86.25" customHeight="1">
      <c r="A8" s="163">
        <v>1.3</v>
      </c>
      <c r="B8" s="480" t="s">
        <v>842</v>
      </c>
      <c r="C8" s="481" t="s">
        <v>843</v>
      </c>
      <c r="D8" s="491">
        <f>A8</f>
        <v>1.3</v>
      </c>
    </row>
    <row r="9" spans="1:4">
      <c r="A9" s="34"/>
      <c r="B9" s="3"/>
      <c r="C9" s="3"/>
      <c r="D9" s="603"/>
    </row>
    <row r="10" spans="1:4" s="253" customFormat="1" ht="39">
      <c r="A10" s="604"/>
      <c r="B10" s="253" t="s">
        <v>159</v>
      </c>
      <c r="C10" s="662" t="s">
        <v>158</v>
      </c>
      <c r="D10" s="605"/>
    </row>
    <row r="11" spans="1:4" s="606" customFormat="1" ht="15">
      <c r="A11" s="609"/>
      <c r="B11" s="684" t="s">
        <v>756</v>
      </c>
      <c r="C11" s="685" t="s">
        <v>551</v>
      </c>
      <c r="D11" s="610"/>
    </row>
    <row r="12" spans="1:4" s="1" customFormat="1" ht="15" customHeight="1">
      <c r="A12" s="5"/>
      <c r="B12" s="284"/>
      <c r="C12" s="293"/>
      <c r="D12" s="489"/>
    </row>
    <row r="13" spans="1:4" s="1" customFormat="1" ht="15"/>
    <row r="14" spans="1:4" s="1" customFormat="1" ht="15"/>
    <row r="15" spans="1:4" s="1" customFormat="1" ht="15">
      <c r="A15"/>
      <c r="B15"/>
      <c r="C15"/>
      <c r="D15"/>
    </row>
    <row r="16" spans="1:4" ht="132" customHeight="1">
      <c r="A16"/>
      <c r="D16"/>
    </row>
    <row r="17" spans="1:4" ht="15">
      <c r="A17" s="1"/>
      <c r="B17" s="1"/>
      <c r="C17" s="1"/>
      <c r="D17" s="1"/>
    </row>
    <row r="18" spans="1:4" ht="15">
      <c r="A18" s="1"/>
      <c r="B18" s="1"/>
      <c r="C18" s="1"/>
      <c r="D18" s="1"/>
    </row>
    <row r="19" spans="1:4" ht="15">
      <c r="A19" s="1"/>
      <c r="B19" s="1"/>
      <c r="C19" s="1"/>
      <c r="D19" s="1"/>
    </row>
    <row r="20" spans="1:4" ht="15">
      <c r="A20" s="1"/>
      <c r="B20" s="1"/>
      <c r="C20" s="1"/>
      <c r="D20" s="1"/>
    </row>
    <row r="27" spans="1:4">
      <c r="A27" s="34"/>
      <c r="B27" s="3"/>
      <c r="C27" s="3"/>
      <c r="D27" s="603"/>
    </row>
    <row r="28" spans="1:4" ht="22.5">
      <c r="A28" s="604"/>
      <c r="B28" s="253"/>
      <c r="C28" s="387"/>
      <c r="D28" s="605"/>
    </row>
    <row r="29" spans="1:4" ht="22.5">
      <c r="A29" s="604"/>
      <c r="B29" s="608"/>
      <c r="C29" s="607"/>
      <c r="D29" s="605"/>
    </row>
    <row r="30" spans="1:4" ht="15">
      <c r="A30" s="5"/>
      <c r="B30" s="260"/>
      <c r="C30" s="259"/>
      <c r="D30" s="492"/>
    </row>
    <row r="31" spans="1:4">
      <c r="A31" s="34"/>
      <c r="B31" s="3"/>
      <c r="C31" s="3"/>
      <c r="D31" s="603"/>
    </row>
    <row r="32" spans="1:4" s="253" customFormat="1" ht="22.5">
      <c r="A32" s="604"/>
      <c r="B32" s="657" t="s">
        <v>159</v>
      </c>
      <c r="C32" s="662" t="s">
        <v>158</v>
      </c>
      <c r="D32" s="605"/>
    </row>
    <row r="33" spans="1:4" s="606" customFormat="1" ht="15">
      <c r="A33" s="609"/>
      <c r="B33" s="684" t="s">
        <v>201</v>
      </c>
      <c r="C33" s="686" t="s">
        <v>550</v>
      </c>
      <c r="D33" s="610"/>
    </row>
    <row r="34" spans="1:4" s="1" customFormat="1" ht="15" customHeight="1">
      <c r="A34" s="5"/>
      <c r="B34" s="284"/>
      <c r="C34" s="293"/>
      <c r="D34" s="489"/>
    </row>
  </sheetData>
  <printOptions horizontalCentered="1"/>
  <pageMargins left="0.70866141732283472" right="0.70866141732283472" top="1.3385826771653544" bottom="0.74803149606299213" header="0.31496062992125984" footer="0.31496062992125984"/>
  <pageSetup paperSize="9" scale="90"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2" manualBreakCount="2">
    <brk id="8" max="16383" man="1"/>
    <brk id="30" max="3" man="1"/>
  </rowBreaks>
  <colBreaks count="1" manualBreakCount="1">
    <brk id="4" max="28"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36"/>
  <sheetViews>
    <sheetView showGridLines="0" view="pageBreakPreview" zoomScaleNormal="60" zoomScaleSheetLayoutView="100" zoomScalePageLayoutView="70" workbookViewId="0">
      <selection activeCell="B4" sqref="B4:C8"/>
    </sheetView>
  </sheetViews>
  <sheetFormatPr defaultColWidth="8.85546875" defaultRowHeight="15"/>
  <cols>
    <col min="1" max="1" width="5.42578125" style="4" customWidth="1"/>
    <col min="2" max="3" width="60.5703125" customWidth="1"/>
    <col min="4" max="4" width="6.140625" style="460" customWidth="1"/>
  </cols>
  <sheetData>
    <row r="1" spans="1:4">
      <c r="A1" s="391"/>
      <c r="B1" s="385"/>
      <c r="C1" s="385"/>
      <c r="D1" s="483"/>
    </row>
    <row r="2" spans="1:4" s="71" customFormat="1" ht="36.75" customHeight="1">
      <c r="A2" s="482">
        <v>2</v>
      </c>
      <c r="B2" s="388" t="s">
        <v>160</v>
      </c>
      <c r="C2" s="388" t="s">
        <v>161</v>
      </c>
      <c r="D2" s="484">
        <f>A2</f>
        <v>2</v>
      </c>
    </row>
    <row r="3" spans="1:4" s="1" customFormat="1">
      <c r="A3" s="163"/>
      <c r="B3" s="263"/>
      <c r="C3" s="285"/>
      <c r="D3" s="422"/>
    </row>
    <row r="4" spans="1:4" s="1" customFormat="1" ht="90">
      <c r="A4" s="163">
        <v>2.1</v>
      </c>
      <c r="B4" s="263" t="s">
        <v>816</v>
      </c>
      <c r="C4" s="285" t="s">
        <v>817</v>
      </c>
      <c r="D4" s="422">
        <f>A4</f>
        <v>2.1</v>
      </c>
    </row>
    <row r="5" spans="1:4" s="1" customFormat="1">
      <c r="A5" s="163"/>
      <c r="B5" s="263"/>
      <c r="C5" s="285"/>
      <c r="D5" s="422"/>
    </row>
    <row r="6" spans="1:4" ht="90">
      <c r="A6" s="163">
        <v>2.2000000000000002</v>
      </c>
      <c r="B6" s="263" t="s">
        <v>818</v>
      </c>
      <c r="C6" s="285" t="s">
        <v>819</v>
      </c>
      <c r="D6" s="422">
        <f>A6</f>
        <v>2.2000000000000002</v>
      </c>
    </row>
    <row r="7" spans="1:4">
      <c r="A7" s="163"/>
      <c r="B7" s="263"/>
      <c r="C7" s="264"/>
      <c r="D7" s="422"/>
    </row>
    <row r="8" spans="1:4" ht="60">
      <c r="A8" s="163">
        <v>2.2999999999999998</v>
      </c>
      <c r="B8" s="265" t="s">
        <v>820</v>
      </c>
      <c r="C8" s="265" t="s">
        <v>821</v>
      </c>
      <c r="D8" s="422">
        <f t="shared" ref="D8" si="0">A8</f>
        <v>2.2999999999999998</v>
      </c>
    </row>
    <row r="9" spans="1:4">
      <c r="A9" s="163"/>
      <c r="B9" s="265"/>
      <c r="C9" s="265"/>
      <c r="D9" s="485"/>
    </row>
    <row r="10" spans="1:4">
      <c r="A10" s="34"/>
      <c r="B10" s="3"/>
      <c r="C10" s="3"/>
      <c r="D10" s="611"/>
    </row>
    <row r="11" spans="1:4" s="71" customFormat="1" ht="18.75">
      <c r="A11" s="612"/>
      <c r="B11" s="613" t="s">
        <v>160</v>
      </c>
      <c r="C11" s="613" t="s">
        <v>161</v>
      </c>
      <c r="D11" s="614"/>
    </row>
    <row r="12" spans="1:4" s="606" customFormat="1">
      <c r="A12" s="609"/>
      <c r="B12" s="684" t="s">
        <v>756</v>
      </c>
      <c r="C12" s="685" t="s">
        <v>551</v>
      </c>
      <c r="D12" s="610"/>
    </row>
    <row r="13" spans="1:4" ht="130.35" customHeight="1"/>
    <row r="34" spans="1:4">
      <c r="A34" s="34"/>
      <c r="B34" s="3"/>
      <c r="C34" s="3"/>
      <c r="D34" s="611"/>
    </row>
    <row r="35" spans="1:4" s="71" customFormat="1" ht="18.75">
      <c r="A35" s="612"/>
      <c r="B35" s="613" t="s">
        <v>160</v>
      </c>
      <c r="C35" s="613" t="s">
        <v>161</v>
      </c>
      <c r="D35" s="614"/>
    </row>
    <row r="36" spans="1:4" s="606" customFormat="1">
      <c r="A36" s="609"/>
      <c r="B36" s="684" t="s">
        <v>201</v>
      </c>
      <c r="C36" s="686" t="s">
        <v>550</v>
      </c>
      <c r="D36" s="610"/>
    </row>
  </sheetData>
  <printOptions horizontalCentered="1"/>
  <pageMargins left="0.70866141732283472" right="0.70866141732283472" top="1.3385826771653544" bottom="0.74803149606299213" header="0.31496062992125984" footer="0.31496062992125984"/>
  <pageSetup paperSize="9" scale="90"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2" manualBreakCount="2">
    <brk id="9" max="3" man="1"/>
    <brk id="33"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44"/>
  <sheetViews>
    <sheetView showGridLines="0" view="pageBreakPreview" zoomScaleNormal="100" zoomScaleSheetLayoutView="100" zoomScalePageLayoutView="70" workbookViewId="0">
      <selection activeCell="B4" sqref="B4:C8"/>
    </sheetView>
  </sheetViews>
  <sheetFormatPr defaultColWidth="8.85546875" defaultRowHeight="15"/>
  <cols>
    <col min="1" max="1" width="5.42578125" style="4" customWidth="1"/>
    <col min="2" max="3" width="58.42578125" customWidth="1"/>
    <col min="4" max="4" width="6.140625" style="460" customWidth="1"/>
  </cols>
  <sheetData>
    <row r="1" spans="1:4">
      <c r="A1" s="391"/>
      <c r="B1" s="385"/>
      <c r="C1" s="385"/>
      <c r="D1" s="483"/>
    </row>
    <row r="2" spans="1:4" s="71" customFormat="1" ht="36.75" customHeight="1">
      <c r="A2" s="482">
        <v>3</v>
      </c>
      <c r="B2" s="388" t="s">
        <v>162</v>
      </c>
      <c r="C2" s="388" t="s">
        <v>204</v>
      </c>
      <c r="D2" s="484">
        <f>A2</f>
        <v>3</v>
      </c>
    </row>
    <row r="3" spans="1:4" s="1" customFormat="1">
      <c r="A3" s="163"/>
      <c r="B3" s="263"/>
      <c r="C3" s="285"/>
      <c r="D3" s="422"/>
    </row>
    <row r="4" spans="1:4" s="1" customFormat="1" ht="96" customHeight="1">
      <c r="A4" s="163">
        <v>3.1</v>
      </c>
      <c r="B4" s="263" t="s">
        <v>844</v>
      </c>
      <c r="C4" s="285" t="s">
        <v>845</v>
      </c>
      <c r="D4" s="422">
        <f>A4</f>
        <v>3.1</v>
      </c>
    </row>
    <row r="5" spans="1:4" s="1" customFormat="1">
      <c r="A5" s="163"/>
      <c r="B5" s="263"/>
      <c r="C5" s="285"/>
      <c r="D5" s="422"/>
    </row>
    <row r="6" spans="1:4" s="1" customFormat="1" ht="94.5" customHeight="1">
      <c r="A6" s="163">
        <v>3.2</v>
      </c>
      <c r="B6" s="263" t="s">
        <v>846</v>
      </c>
      <c r="C6" s="285" t="s">
        <v>847</v>
      </c>
      <c r="D6" s="422">
        <f>A6</f>
        <v>3.2</v>
      </c>
    </row>
    <row r="7" spans="1:4" s="1" customFormat="1">
      <c r="A7" s="163"/>
      <c r="B7" s="263"/>
      <c r="C7" s="264"/>
      <c r="D7" s="422"/>
    </row>
    <row r="8" spans="1:4" s="1" customFormat="1" ht="60">
      <c r="A8" s="163">
        <v>3.3</v>
      </c>
      <c r="B8" s="263" t="s">
        <v>848</v>
      </c>
      <c r="C8" s="264" t="s">
        <v>849</v>
      </c>
      <c r="D8" s="422">
        <f t="shared" ref="D8" si="0">A8</f>
        <v>3.3</v>
      </c>
    </row>
    <row r="9" spans="1:4" s="1" customFormat="1">
      <c r="A9" s="163"/>
      <c r="B9" s="261"/>
      <c r="C9" s="262"/>
      <c r="D9" s="485"/>
    </row>
    <row r="11" spans="1:4" s="71" customFormat="1" ht="18.75">
      <c r="A11" s="612"/>
      <c r="B11" s="613" t="s">
        <v>162</v>
      </c>
      <c r="C11" s="613" t="s">
        <v>204</v>
      </c>
      <c r="D11" s="614"/>
    </row>
    <row r="12" spans="1:4" s="606" customFormat="1">
      <c r="A12" s="609"/>
      <c r="B12" s="684" t="s">
        <v>756</v>
      </c>
      <c r="C12" s="685" t="s">
        <v>551</v>
      </c>
      <c r="D12" s="610"/>
    </row>
    <row r="43" spans="1:4" s="71" customFormat="1" ht="18.75">
      <c r="A43" s="612"/>
      <c r="B43" s="613" t="s">
        <v>162</v>
      </c>
      <c r="C43" s="613" t="s">
        <v>204</v>
      </c>
      <c r="D43" s="614"/>
    </row>
    <row r="44" spans="1:4" s="606" customFormat="1">
      <c r="A44" s="609"/>
      <c r="B44" s="684" t="s">
        <v>201</v>
      </c>
      <c r="C44" s="686" t="s">
        <v>550</v>
      </c>
      <c r="D44" s="610"/>
    </row>
  </sheetData>
  <printOptions horizontalCentered="1"/>
  <pageMargins left="0.70866141732283472" right="0.70866141732283472" top="1.3385826771653544" bottom="0.74803149606299213" header="0.31496062992125984" footer="0.31496062992125984"/>
  <pageSetup paperSize="9" scale="94"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2" manualBreakCount="2">
    <brk id="9" max="3" man="1"/>
    <brk id="41" max="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42"/>
  <sheetViews>
    <sheetView showGridLines="0" view="pageBreakPreview" zoomScaleNormal="100" zoomScaleSheetLayoutView="100" zoomScalePageLayoutView="70" workbookViewId="0">
      <selection activeCell="B4" sqref="B4:C8"/>
    </sheetView>
  </sheetViews>
  <sheetFormatPr defaultColWidth="8.85546875" defaultRowHeight="15"/>
  <cols>
    <col min="1" max="1" width="5.42578125" style="4" customWidth="1"/>
    <col min="2" max="3" width="60.5703125" customWidth="1"/>
    <col min="4" max="4" width="6.140625" style="460" customWidth="1"/>
  </cols>
  <sheetData>
    <row r="1" spans="1:4">
      <c r="A1" s="391"/>
      <c r="B1" s="385"/>
      <c r="C1" s="385"/>
      <c r="D1" s="483"/>
    </row>
    <row r="2" spans="1:4" s="71" customFormat="1" ht="62.25" customHeight="1">
      <c r="A2" s="482">
        <v>4</v>
      </c>
      <c r="B2" s="389" t="s">
        <v>163</v>
      </c>
      <c r="C2" s="389" t="s">
        <v>164</v>
      </c>
      <c r="D2" s="484">
        <f>A2</f>
        <v>4</v>
      </c>
    </row>
    <row r="3" spans="1:4">
      <c r="A3" s="163"/>
      <c r="B3" s="33"/>
      <c r="C3" s="291"/>
      <c r="D3" s="422"/>
    </row>
    <row r="4" spans="1:4" s="1" customFormat="1" ht="90">
      <c r="A4" s="163">
        <v>4.0999999999999996</v>
      </c>
      <c r="B4" s="269" t="s">
        <v>850</v>
      </c>
      <c r="C4" s="290" t="s">
        <v>851</v>
      </c>
      <c r="D4" s="422">
        <f>A4</f>
        <v>4.0999999999999996</v>
      </c>
    </row>
    <row r="5" spans="1:4">
      <c r="A5" s="163"/>
      <c r="B5" s="33"/>
      <c r="C5" s="291"/>
      <c r="D5" s="422"/>
    </row>
    <row r="6" spans="1:4" ht="90">
      <c r="A6" s="163">
        <v>4.2</v>
      </c>
      <c r="B6" s="268" t="s">
        <v>852</v>
      </c>
      <c r="C6" s="292" t="s">
        <v>853</v>
      </c>
      <c r="D6" s="422">
        <f>A6</f>
        <v>4.2</v>
      </c>
    </row>
    <row r="7" spans="1:4">
      <c r="A7" s="163"/>
      <c r="B7" s="33"/>
      <c r="C7" s="33"/>
      <c r="D7" s="422"/>
    </row>
    <row r="8" spans="1:4" ht="66.75" customHeight="1">
      <c r="A8" s="163">
        <v>4.3</v>
      </c>
      <c r="B8" s="268" t="s">
        <v>854</v>
      </c>
      <c r="C8" s="270" t="s">
        <v>855</v>
      </c>
      <c r="D8" s="422">
        <f t="shared" ref="D8" si="0">A8</f>
        <v>4.3</v>
      </c>
    </row>
    <row r="10" spans="1:4">
      <c r="D10" s="486"/>
    </row>
    <row r="11" spans="1:4" s="71" customFormat="1" ht="47.25">
      <c r="A11" s="612"/>
      <c r="B11" s="504" t="s">
        <v>163</v>
      </c>
      <c r="C11" s="504" t="s">
        <v>164</v>
      </c>
      <c r="D11" s="614"/>
    </row>
    <row r="12" spans="1:4" s="606" customFormat="1">
      <c r="A12" s="609"/>
      <c r="B12" s="684" t="s">
        <v>756</v>
      </c>
      <c r="C12" s="685" t="s">
        <v>551</v>
      </c>
      <c r="D12" s="610"/>
    </row>
    <row r="41" spans="1:4" s="71" customFormat="1" ht="62.25" customHeight="1">
      <c r="A41" s="612"/>
      <c r="B41" s="504" t="s">
        <v>163</v>
      </c>
      <c r="C41" s="504" t="s">
        <v>164</v>
      </c>
      <c r="D41" s="614"/>
    </row>
    <row r="42" spans="1:4" s="606" customFormat="1">
      <c r="A42" s="609"/>
      <c r="B42" s="684" t="s">
        <v>201</v>
      </c>
      <c r="C42" s="686" t="s">
        <v>550</v>
      </c>
      <c r="D42" s="610"/>
    </row>
  </sheetData>
  <printOptions horizontalCentered="1"/>
  <pageMargins left="0.70866141732283472" right="0.70866141732283472" top="1.3385826771653544" bottom="0.74803149606299213" header="0.31496062992125984" footer="0.31496062992125984"/>
  <pageSetup paperSize="9" scale="90"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2" manualBreakCount="2">
    <brk id="9" max="3" man="1"/>
    <brk id="39" max="16383"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43"/>
  <sheetViews>
    <sheetView showGridLines="0" view="pageBreakPreview" zoomScaleNormal="100" zoomScaleSheetLayoutView="100" zoomScalePageLayoutView="70" workbookViewId="0">
      <selection activeCell="B4" sqref="B4:C8"/>
    </sheetView>
  </sheetViews>
  <sheetFormatPr defaultColWidth="8.85546875" defaultRowHeight="15"/>
  <cols>
    <col min="1" max="1" width="5.42578125" style="4" customWidth="1"/>
    <col min="2" max="3" width="60.5703125" customWidth="1"/>
    <col min="4" max="4" width="6.140625" style="460" customWidth="1"/>
  </cols>
  <sheetData>
    <row r="1" spans="1:4">
      <c r="A1" s="391"/>
      <c r="B1" s="385"/>
      <c r="C1" s="385"/>
      <c r="D1" s="483"/>
    </row>
    <row r="2" spans="1:4" s="203" customFormat="1" ht="36.75" customHeight="1">
      <c r="A2" s="482">
        <v>5</v>
      </c>
      <c r="B2" s="388" t="s">
        <v>166</v>
      </c>
      <c r="C2" s="388" t="s">
        <v>165</v>
      </c>
      <c r="D2" s="484">
        <f>A2</f>
        <v>5</v>
      </c>
    </row>
    <row r="3" spans="1:4" s="1" customFormat="1">
      <c r="A3" s="163"/>
      <c r="B3" s="266"/>
      <c r="C3" s="288"/>
      <c r="D3" s="422"/>
    </row>
    <row r="4" spans="1:4" s="1" customFormat="1" ht="90">
      <c r="A4" s="163">
        <v>5.0999999999999996</v>
      </c>
      <c r="B4" s="261" t="s">
        <v>856</v>
      </c>
      <c r="C4" s="288" t="s">
        <v>857</v>
      </c>
      <c r="D4" s="422">
        <f>A4</f>
        <v>5.0999999999999996</v>
      </c>
    </row>
    <row r="5" spans="1:4" s="1" customFormat="1">
      <c r="A5" s="163"/>
      <c r="B5" s="261"/>
      <c r="C5" s="288"/>
      <c r="D5" s="422"/>
    </row>
    <row r="6" spans="1:4" ht="90">
      <c r="A6" s="163">
        <v>5.2</v>
      </c>
      <c r="B6" s="261" t="s">
        <v>858</v>
      </c>
      <c r="C6" s="288" t="s">
        <v>859</v>
      </c>
      <c r="D6" s="422">
        <f>A6</f>
        <v>5.2</v>
      </c>
    </row>
    <row r="7" spans="1:4">
      <c r="A7" s="163"/>
      <c r="B7" s="261"/>
      <c r="C7" s="262"/>
      <c r="D7" s="422"/>
    </row>
    <row r="8" spans="1:4" ht="60">
      <c r="A8" s="163">
        <v>5.3</v>
      </c>
      <c r="B8" s="261" t="s">
        <v>860</v>
      </c>
      <c r="C8" s="262" t="s">
        <v>861</v>
      </c>
      <c r="D8" s="422">
        <f t="shared" ref="D8" si="0">A8</f>
        <v>5.3</v>
      </c>
    </row>
    <row r="9" spans="1:4">
      <c r="A9" s="163"/>
      <c r="D9" s="485"/>
    </row>
    <row r="10" spans="1:4">
      <c r="D10" s="487"/>
    </row>
    <row r="11" spans="1:4" s="203" customFormat="1" ht="18.75">
      <c r="A11" s="617"/>
      <c r="B11" s="618" t="s">
        <v>166</v>
      </c>
      <c r="C11" s="618" t="s">
        <v>165</v>
      </c>
      <c r="D11" s="619"/>
    </row>
    <row r="12" spans="1:4" s="606" customFormat="1">
      <c r="A12" s="609"/>
      <c r="B12" s="684" t="s">
        <v>756</v>
      </c>
      <c r="C12" s="685" t="s">
        <v>551</v>
      </c>
      <c r="D12" s="610"/>
    </row>
    <row r="42" spans="1:4" s="203" customFormat="1" ht="18.75">
      <c r="A42" s="617"/>
      <c r="B42" s="618" t="s">
        <v>166</v>
      </c>
      <c r="C42" s="618" t="s">
        <v>165</v>
      </c>
      <c r="D42" s="619"/>
    </row>
    <row r="43" spans="1:4" s="606" customFormat="1">
      <c r="A43" s="609"/>
      <c r="B43" s="684" t="s">
        <v>201</v>
      </c>
      <c r="C43" s="686" t="s">
        <v>550</v>
      </c>
      <c r="D43" s="610"/>
    </row>
  </sheetData>
  <printOptions horizontalCentered="1"/>
  <pageMargins left="0.70866141732283472" right="0.70866141732283472" top="1.3385826771653544" bottom="0.74803149606299213" header="0.31496062992125984" footer="0.31496062992125984"/>
  <pageSetup paperSize="9" scale="90"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2" manualBreakCount="2">
    <brk id="9" max="3" man="1"/>
    <brk id="40" max="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2"/>
  <sheetViews>
    <sheetView showGridLines="0" view="pageBreakPreview" zoomScaleNormal="100" zoomScaleSheetLayoutView="100" zoomScalePageLayoutView="70" workbookViewId="0">
      <selection activeCell="B4" sqref="B4:C8"/>
    </sheetView>
  </sheetViews>
  <sheetFormatPr defaultColWidth="8.85546875" defaultRowHeight="15"/>
  <cols>
    <col min="1" max="1" width="5.42578125" style="4" customWidth="1"/>
    <col min="2" max="3" width="60.5703125" customWidth="1"/>
    <col min="4" max="4" width="6.140625" style="460" customWidth="1"/>
    <col min="5" max="9" width="10.140625" customWidth="1"/>
    <col min="10" max="10" width="27.5703125" customWidth="1"/>
  </cols>
  <sheetData>
    <row r="1" spans="1:10">
      <c r="A1" s="391"/>
      <c r="B1" s="385"/>
      <c r="C1" s="385"/>
      <c r="D1" s="483"/>
    </row>
    <row r="2" spans="1:10" s="71" customFormat="1" ht="56.45" customHeight="1">
      <c r="A2" s="482">
        <v>6</v>
      </c>
      <c r="B2" s="389" t="s">
        <v>168</v>
      </c>
      <c r="C2" s="389" t="s">
        <v>167</v>
      </c>
      <c r="D2" s="484">
        <f>A2</f>
        <v>6</v>
      </c>
      <c r="E2" s="154"/>
      <c r="F2" s="154"/>
      <c r="G2" s="154"/>
      <c r="H2" s="154"/>
      <c r="I2" s="154"/>
      <c r="J2" s="154"/>
    </row>
    <row r="3" spans="1:10" s="1" customFormat="1" ht="13.5" customHeight="1">
      <c r="A3" s="163"/>
      <c r="B3" s="263"/>
      <c r="C3" s="285"/>
      <c r="D3" s="422"/>
      <c r="E3" s="32"/>
      <c r="F3" s="32"/>
      <c r="G3" s="32"/>
      <c r="H3" s="32"/>
      <c r="I3" s="32"/>
      <c r="J3" s="32"/>
    </row>
    <row r="4" spans="1:10" s="1" customFormat="1" ht="90.6" customHeight="1">
      <c r="A4" s="163">
        <v>6.1</v>
      </c>
      <c r="B4" s="263" t="s">
        <v>862</v>
      </c>
      <c r="C4" s="285" t="s">
        <v>863</v>
      </c>
      <c r="D4" s="422">
        <f>A4</f>
        <v>6.1</v>
      </c>
      <c r="E4" s="32"/>
      <c r="F4" s="32"/>
      <c r="G4" s="32"/>
      <c r="H4" s="32"/>
      <c r="I4" s="32"/>
      <c r="J4" s="32"/>
    </row>
    <row r="5" spans="1:10" s="1" customFormat="1" ht="13.5" customHeight="1">
      <c r="A5" s="163"/>
      <c r="B5" s="263"/>
      <c r="C5" s="285"/>
      <c r="D5" s="422"/>
      <c r="E5" s="32"/>
      <c r="F5" s="32"/>
      <c r="G5" s="32"/>
      <c r="H5" s="32"/>
      <c r="I5" s="32"/>
      <c r="J5" s="32"/>
    </row>
    <row r="6" spans="1:10" ht="115.35" customHeight="1">
      <c r="A6" s="163">
        <v>6.2</v>
      </c>
      <c r="B6" s="263" t="s">
        <v>864</v>
      </c>
      <c r="C6" s="285" t="s">
        <v>865</v>
      </c>
      <c r="D6" s="422">
        <f>A6</f>
        <v>6.2</v>
      </c>
      <c r="E6" s="262"/>
      <c r="F6" s="262"/>
      <c r="G6" s="262"/>
      <c r="H6" s="262"/>
      <c r="I6" s="262"/>
      <c r="J6" s="262"/>
    </row>
    <row r="7" spans="1:10" ht="11.25" customHeight="1">
      <c r="A7" s="163"/>
      <c r="B7" s="263"/>
      <c r="C7" s="272"/>
      <c r="D7" s="422"/>
      <c r="E7" s="262"/>
      <c r="F7" s="262"/>
      <c r="G7" s="262"/>
      <c r="H7" s="262"/>
      <c r="I7" s="262"/>
      <c r="J7" s="262"/>
    </row>
    <row r="8" spans="1:10" ht="81.75" customHeight="1">
      <c r="A8" s="163">
        <v>6.3</v>
      </c>
      <c r="B8" s="263" t="s">
        <v>866</v>
      </c>
      <c r="C8" s="264" t="s">
        <v>867</v>
      </c>
      <c r="D8" s="422">
        <f t="shared" ref="D8" si="0">A8</f>
        <v>6.3</v>
      </c>
    </row>
    <row r="10" spans="1:10">
      <c r="A10" s="615"/>
      <c r="B10" s="171"/>
      <c r="C10" s="171"/>
      <c r="D10" s="616"/>
    </row>
    <row r="11" spans="1:10" s="71" customFormat="1" ht="31.5">
      <c r="A11" s="617"/>
      <c r="B11" s="620" t="s">
        <v>168</v>
      </c>
      <c r="C11" s="620" t="s">
        <v>167</v>
      </c>
      <c r="D11" s="619"/>
      <c r="E11" s="154"/>
      <c r="F11" s="154"/>
      <c r="G11" s="154"/>
      <c r="H11" s="154"/>
      <c r="I11" s="154"/>
      <c r="J11" s="154"/>
    </row>
    <row r="12" spans="1:10" s="606" customFormat="1">
      <c r="A12" s="609"/>
      <c r="B12" s="684" t="s">
        <v>756</v>
      </c>
      <c r="C12" s="685" t="s">
        <v>551</v>
      </c>
      <c r="D12" s="610"/>
    </row>
    <row r="13" spans="1:10">
      <c r="D13" s="486"/>
    </row>
    <row r="14" spans="1:10">
      <c r="D14" s="487"/>
    </row>
    <row r="41" spans="1:10" s="71" customFormat="1" ht="31.5">
      <c r="A41" s="617"/>
      <c r="B41" s="620" t="s">
        <v>168</v>
      </c>
      <c r="C41" s="620" t="s">
        <v>167</v>
      </c>
      <c r="D41" s="619"/>
      <c r="E41" s="154"/>
      <c r="F41" s="154"/>
      <c r="G41" s="154"/>
      <c r="H41" s="154"/>
      <c r="I41" s="154"/>
      <c r="J41" s="154"/>
    </row>
    <row r="42" spans="1:10" s="606" customFormat="1">
      <c r="A42" s="609"/>
      <c r="B42" s="684" t="s">
        <v>201</v>
      </c>
      <c r="C42" s="686" t="s">
        <v>550</v>
      </c>
      <c r="D42" s="610"/>
    </row>
  </sheetData>
  <printOptions horizontalCentered="1"/>
  <pageMargins left="0.70866141732283472" right="0.70866141732283472" top="1.3385826771653544" bottom="0.74803149606299213" header="0.31496062992125984" footer="0.31496062992125984"/>
  <pageSetup paperSize="9" scale="90"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2" manualBreakCount="2">
    <brk id="9" max="3" man="1"/>
    <brk id="39" max="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43"/>
  <sheetViews>
    <sheetView showGridLines="0" view="pageBreakPreview" zoomScaleNormal="100" zoomScaleSheetLayoutView="100" zoomScalePageLayoutView="70" workbookViewId="0">
      <selection activeCell="B4" sqref="B4:C8"/>
    </sheetView>
  </sheetViews>
  <sheetFormatPr defaultColWidth="8.85546875" defaultRowHeight="15"/>
  <cols>
    <col min="1" max="1" width="5.42578125" style="4" customWidth="1"/>
    <col min="2" max="3" width="60.5703125" customWidth="1"/>
    <col min="4" max="4" width="6.140625" style="460" customWidth="1"/>
  </cols>
  <sheetData>
    <row r="1" spans="1:4">
      <c r="A1" s="391"/>
      <c r="B1" s="385"/>
      <c r="C1" s="385"/>
      <c r="D1" s="483"/>
    </row>
    <row r="2" spans="1:4" s="71" customFormat="1" ht="52.35" customHeight="1">
      <c r="A2" s="482">
        <v>7</v>
      </c>
      <c r="B2" s="388" t="s">
        <v>170</v>
      </c>
      <c r="C2" s="388" t="s">
        <v>169</v>
      </c>
      <c r="D2" s="484">
        <f>A2</f>
        <v>7</v>
      </c>
    </row>
    <row r="3" spans="1:4" s="1" customFormat="1" ht="12" customHeight="1">
      <c r="A3" s="163"/>
      <c r="B3" s="266"/>
      <c r="C3" s="289"/>
      <c r="D3" s="422"/>
    </row>
    <row r="4" spans="1:4" s="1" customFormat="1" ht="90">
      <c r="A4" s="163">
        <v>7.1</v>
      </c>
      <c r="B4" s="266" t="s">
        <v>868</v>
      </c>
      <c r="C4" s="288" t="s">
        <v>869</v>
      </c>
      <c r="D4" s="422">
        <f>A4</f>
        <v>7.1</v>
      </c>
    </row>
    <row r="5" spans="1:4" s="1" customFormat="1" ht="12" customHeight="1">
      <c r="A5" s="163"/>
      <c r="B5" s="266"/>
      <c r="C5" s="289"/>
      <c r="D5" s="422"/>
    </row>
    <row r="6" spans="1:4" ht="90">
      <c r="A6" s="163">
        <v>7.2</v>
      </c>
      <c r="B6" s="266" t="s">
        <v>870</v>
      </c>
      <c r="C6" s="288" t="s">
        <v>871</v>
      </c>
      <c r="D6" s="422">
        <f>A6</f>
        <v>7.2</v>
      </c>
    </row>
    <row r="7" spans="1:4" s="1" customFormat="1" ht="12" customHeight="1">
      <c r="A7" s="163"/>
      <c r="B7" s="266"/>
      <c r="C7" s="266"/>
      <c r="D7" s="422"/>
    </row>
    <row r="8" spans="1:4" ht="60">
      <c r="A8" s="163">
        <v>7.3</v>
      </c>
      <c r="B8" s="266" t="s">
        <v>872</v>
      </c>
      <c r="C8" s="267" t="s">
        <v>873</v>
      </c>
      <c r="D8" s="422">
        <f t="shared" ref="D8" si="0">A8</f>
        <v>7.3</v>
      </c>
    </row>
    <row r="9" spans="1:4">
      <c r="A9" s="163"/>
      <c r="D9" s="485"/>
    </row>
    <row r="10" spans="1:4">
      <c r="A10" s="615"/>
      <c r="B10" s="171"/>
      <c r="C10" s="171"/>
      <c r="D10" s="616"/>
    </row>
    <row r="11" spans="1:4" s="71" customFormat="1" ht="18.75">
      <c r="A11" s="617"/>
      <c r="B11" s="618" t="s">
        <v>170</v>
      </c>
      <c r="C11" s="618" t="s">
        <v>169</v>
      </c>
      <c r="D11" s="619"/>
    </row>
    <row r="12" spans="1:4" s="1" customFormat="1" ht="12" customHeight="1">
      <c r="A12" s="163"/>
      <c r="B12" s="684" t="s">
        <v>756</v>
      </c>
      <c r="C12" s="685" t="s">
        <v>551</v>
      </c>
      <c r="D12" s="422"/>
    </row>
    <row r="41" spans="1:4">
      <c r="A41" s="615"/>
      <c r="B41" s="171"/>
      <c r="C41" s="171"/>
      <c r="D41" s="616"/>
    </row>
    <row r="42" spans="1:4" s="71" customFormat="1" ht="18.75">
      <c r="A42" s="617"/>
      <c r="B42" s="618" t="s">
        <v>170</v>
      </c>
      <c r="C42" s="618" t="s">
        <v>169</v>
      </c>
      <c r="D42" s="619"/>
    </row>
    <row r="43" spans="1:4" s="1" customFormat="1" ht="12" customHeight="1">
      <c r="A43" s="163"/>
      <c r="B43" s="684" t="s">
        <v>201</v>
      </c>
      <c r="C43" s="686" t="s">
        <v>550</v>
      </c>
      <c r="D43" s="422"/>
    </row>
  </sheetData>
  <printOptions horizontalCentered="1"/>
  <pageMargins left="0.70866141732283472" right="0.70866141732283472" top="1.3385826771653544" bottom="0.74803149606299213" header="0.31496062992125984" footer="0.31496062992125984"/>
  <pageSetup paperSize="9" scale="90"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2" manualBreakCount="2">
    <brk id="9" max="3" man="1"/>
    <brk id="40" max="3"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41"/>
  <sheetViews>
    <sheetView showGridLines="0" view="pageBreakPreview" zoomScaleNormal="100" zoomScaleSheetLayoutView="100" zoomScalePageLayoutView="70" workbookViewId="0">
      <selection activeCell="B4" sqref="B4:C8"/>
    </sheetView>
  </sheetViews>
  <sheetFormatPr defaultColWidth="8.85546875" defaultRowHeight="15"/>
  <cols>
    <col min="1" max="1" width="5.42578125" style="4" customWidth="1"/>
    <col min="2" max="3" width="60.5703125" customWidth="1"/>
    <col min="4" max="4" width="6.140625" style="460" customWidth="1"/>
  </cols>
  <sheetData>
    <row r="1" spans="1:4">
      <c r="A1" s="391"/>
      <c r="B1" s="385"/>
      <c r="C1" s="385"/>
      <c r="D1" s="483"/>
    </row>
    <row r="2" spans="1:4" s="71" customFormat="1" ht="35.1" customHeight="1">
      <c r="A2" s="482">
        <v>8</v>
      </c>
      <c r="B2" s="389" t="s">
        <v>171</v>
      </c>
      <c r="C2" s="390" t="s">
        <v>172</v>
      </c>
      <c r="D2" s="484">
        <f>A2</f>
        <v>8</v>
      </c>
    </row>
    <row r="3" spans="1:4">
      <c r="A3" s="163"/>
      <c r="C3" s="287"/>
      <c r="D3" s="422"/>
    </row>
    <row r="4" spans="1:4" s="1" customFormat="1" ht="90.6" customHeight="1">
      <c r="A4" s="163">
        <v>8.1</v>
      </c>
      <c r="B4" s="32" t="s">
        <v>874</v>
      </c>
      <c r="C4" s="286" t="s">
        <v>875</v>
      </c>
      <c r="D4" s="422">
        <f>A4</f>
        <v>8.1</v>
      </c>
    </row>
    <row r="5" spans="1:4">
      <c r="A5" s="163"/>
      <c r="C5" s="287"/>
      <c r="D5" s="422"/>
    </row>
    <row r="6" spans="1:4" ht="105">
      <c r="A6" s="163">
        <v>8.1999999999999993</v>
      </c>
      <c r="B6" s="32" t="s">
        <v>876</v>
      </c>
      <c r="C6" s="286" t="s">
        <v>877</v>
      </c>
      <c r="D6" s="422">
        <f>A6</f>
        <v>8.1999999999999993</v>
      </c>
    </row>
    <row r="7" spans="1:4">
      <c r="A7" s="163"/>
      <c r="D7" s="422"/>
    </row>
    <row r="8" spans="1:4" ht="60">
      <c r="A8" s="163">
        <v>8.3000000000000007</v>
      </c>
      <c r="B8" s="32" t="s">
        <v>878</v>
      </c>
      <c r="C8" s="32" t="s">
        <v>879</v>
      </c>
      <c r="D8" s="422">
        <f t="shared" ref="D8" si="0">A8</f>
        <v>8.3000000000000007</v>
      </c>
    </row>
    <row r="9" spans="1:4">
      <c r="D9" s="486"/>
    </row>
    <row r="10" spans="1:4">
      <c r="A10" s="34"/>
      <c r="B10" s="3"/>
      <c r="C10" s="3"/>
      <c r="D10" s="621"/>
    </row>
    <row r="11" spans="1:4" s="71" customFormat="1" ht="31.5">
      <c r="A11" s="612"/>
      <c r="B11" s="504" t="s">
        <v>171</v>
      </c>
      <c r="C11" s="622" t="s">
        <v>172</v>
      </c>
      <c r="D11" s="614"/>
    </row>
    <row r="12" spans="1:4" s="1" customFormat="1" ht="12" customHeight="1">
      <c r="A12" s="163"/>
      <c r="B12" s="684" t="s">
        <v>756</v>
      </c>
      <c r="C12" s="685" t="s">
        <v>551</v>
      </c>
      <c r="D12" s="422"/>
    </row>
    <row r="40" spans="1:4" s="71" customFormat="1" ht="35.1" customHeight="1">
      <c r="A40" s="612"/>
      <c r="B40" s="504" t="s">
        <v>171</v>
      </c>
      <c r="C40" s="622" t="s">
        <v>172</v>
      </c>
      <c r="D40" s="614"/>
    </row>
    <row r="41" spans="1:4" s="1" customFormat="1" ht="12" customHeight="1">
      <c r="A41" s="163"/>
      <c r="B41" s="684" t="s">
        <v>201</v>
      </c>
      <c r="C41" s="686" t="s">
        <v>550</v>
      </c>
      <c r="D41" s="422"/>
    </row>
  </sheetData>
  <printOptions horizontalCentered="1"/>
  <pageMargins left="0.70866141732283472" right="0.70866141732283472" top="1.3385826771653544" bottom="0.74803149606299213" header="0.31496062992125984" footer="0.31496062992125984"/>
  <pageSetup paperSize="9" scale="90"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2" manualBreakCount="2">
    <brk id="9" max="3" man="1"/>
    <brk id="38"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view="pageBreakPreview" zoomScaleNormal="100" zoomScaleSheetLayoutView="100" zoomScalePageLayoutView="80" workbookViewId="0">
      <selection activeCell="C9" sqref="C9"/>
    </sheetView>
  </sheetViews>
  <sheetFormatPr defaultColWidth="8.85546875" defaultRowHeight="15"/>
  <cols>
    <col min="1" max="1" width="60.5703125" style="115" customWidth="1"/>
    <col min="2" max="2" width="16.85546875" style="115" customWidth="1"/>
    <col min="3" max="3" width="60.5703125" style="115" customWidth="1"/>
  </cols>
  <sheetData>
    <row r="1" spans="1:3" ht="18.75" customHeight="1">
      <c r="A1"/>
      <c r="B1"/>
      <c r="C1"/>
    </row>
    <row r="2" spans="1:3" ht="31.5" thickBot="1">
      <c r="A2" s="361" t="s">
        <v>219</v>
      </c>
      <c r="B2" s="362"/>
      <c r="C2" s="360" t="s">
        <v>220</v>
      </c>
    </row>
    <row r="3" spans="1:3" ht="6" customHeight="1">
      <c r="A3" s="114"/>
    </row>
    <row r="4" spans="1:3" ht="23.25" customHeight="1">
      <c r="A4" s="731" t="s">
        <v>221</v>
      </c>
      <c r="B4" s="450" t="s">
        <v>222</v>
      </c>
      <c r="C4" s="733" t="s">
        <v>223</v>
      </c>
    </row>
    <row r="5" spans="1:3" ht="15.75" thickBot="1">
      <c r="A5" s="732"/>
      <c r="B5" s="451" t="s">
        <v>224</v>
      </c>
      <c r="C5" s="734"/>
    </row>
    <row r="6" spans="1:3">
      <c r="A6" s="116" t="s">
        <v>225</v>
      </c>
      <c r="B6" s="117" t="s">
        <v>226</v>
      </c>
      <c r="C6" s="118" t="s">
        <v>227</v>
      </c>
    </row>
    <row r="7" spans="1:3">
      <c r="A7" s="119" t="s">
        <v>228</v>
      </c>
      <c r="B7" s="120" t="s">
        <v>229</v>
      </c>
      <c r="C7" s="121" t="s">
        <v>230</v>
      </c>
    </row>
    <row r="8" spans="1:3">
      <c r="A8" s="119" t="s">
        <v>231</v>
      </c>
      <c r="B8" s="120" t="s">
        <v>232</v>
      </c>
      <c r="C8" s="121" t="s">
        <v>233</v>
      </c>
    </row>
    <row r="9" spans="1:3">
      <c r="A9" s="119" t="s">
        <v>234</v>
      </c>
      <c r="B9" s="120" t="s">
        <v>235</v>
      </c>
      <c r="C9" s="121" t="s">
        <v>236</v>
      </c>
    </row>
    <row r="10" spans="1:3">
      <c r="A10" s="119" t="s">
        <v>568</v>
      </c>
      <c r="B10" s="120" t="s">
        <v>237</v>
      </c>
      <c r="C10" s="121" t="s">
        <v>238</v>
      </c>
    </row>
    <row r="11" spans="1:3">
      <c r="A11" s="119" t="s">
        <v>569</v>
      </c>
      <c r="B11" s="120" t="s">
        <v>239</v>
      </c>
      <c r="C11" s="121" t="s">
        <v>240</v>
      </c>
    </row>
    <row r="12" spans="1:3">
      <c r="A12" s="119" t="s">
        <v>241</v>
      </c>
      <c r="B12" s="120" t="s">
        <v>7</v>
      </c>
      <c r="C12" s="121" t="s">
        <v>564</v>
      </c>
    </row>
    <row r="13" spans="1:3">
      <c r="A13" s="122" t="s">
        <v>242</v>
      </c>
      <c r="B13" s="123" t="s">
        <v>6</v>
      </c>
      <c r="C13" s="124" t="s">
        <v>563</v>
      </c>
    </row>
    <row r="14" spans="1:3" ht="6.75" customHeight="1">
      <c r="A14" s="125"/>
    </row>
    <row r="15" spans="1:3" ht="23.25" customHeight="1">
      <c r="A15" s="731" t="s">
        <v>221</v>
      </c>
      <c r="B15" s="450" t="s">
        <v>565</v>
      </c>
      <c r="C15" s="733" t="s">
        <v>223</v>
      </c>
    </row>
    <row r="16" spans="1:3" ht="15.75" thickBot="1">
      <c r="A16" s="732"/>
      <c r="B16" s="451" t="s">
        <v>570</v>
      </c>
      <c r="C16" s="734"/>
    </row>
    <row r="17" spans="1:3">
      <c r="A17" s="116" t="s">
        <v>316</v>
      </c>
      <c r="B17" s="117" t="s">
        <v>495</v>
      </c>
      <c r="C17" s="118" t="s">
        <v>193</v>
      </c>
    </row>
    <row r="18" spans="1:3">
      <c r="A18" s="119" t="s">
        <v>571</v>
      </c>
      <c r="B18" s="120" t="s">
        <v>451</v>
      </c>
      <c r="C18" s="121" t="s">
        <v>186</v>
      </c>
    </row>
    <row r="19" spans="1:3">
      <c r="A19" s="119" t="s">
        <v>187</v>
      </c>
      <c r="B19" s="120" t="s">
        <v>452</v>
      </c>
      <c r="C19" s="121" t="s">
        <v>188</v>
      </c>
    </row>
    <row r="20" spans="1:3">
      <c r="A20" s="119" t="s">
        <v>285</v>
      </c>
      <c r="B20" s="120" t="s">
        <v>453</v>
      </c>
      <c r="C20" s="121" t="s">
        <v>566</v>
      </c>
    </row>
    <row r="21" spans="1:3">
      <c r="A21" s="119" t="s">
        <v>189</v>
      </c>
      <c r="B21" s="120" t="s">
        <v>540</v>
      </c>
      <c r="C21" s="121" t="s">
        <v>190</v>
      </c>
    </row>
    <row r="22" spans="1:3">
      <c r="A22" s="119" t="s">
        <v>191</v>
      </c>
      <c r="B22" s="120" t="s">
        <v>541</v>
      </c>
      <c r="C22" s="121" t="s">
        <v>192</v>
      </c>
    </row>
    <row r="23" spans="1:3" ht="13.5" customHeight="1">
      <c r="A23" s="119" t="s">
        <v>695</v>
      </c>
      <c r="B23" s="120" t="s">
        <v>544</v>
      </c>
      <c r="C23" s="121" t="s">
        <v>696</v>
      </c>
    </row>
    <row r="24" spans="1:3" ht="12.75" customHeight="1">
      <c r="A24" s="687" t="s">
        <v>697</v>
      </c>
      <c r="B24" s="688" t="s">
        <v>722</v>
      </c>
      <c r="C24" s="115" t="s">
        <v>698</v>
      </c>
    </row>
    <row r="25" spans="1:3" s="1" customFormat="1" ht="66" customHeight="1" thickBot="1">
      <c r="A25" s="402" t="s">
        <v>572</v>
      </c>
      <c r="B25" s="403"/>
      <c r="C25" s="404" t="s">
        <v>567</v>
      </c>
    </row>
    <row r="26" spans="1:3" ht="24" customHeight="1">
      <c r="A26" s="414" t="s">
        <v>243</v>
      </c>
      <c r="B26" s="415" t="s">
        <v>435</v>
      </c>
      <c r="C26" s="416" t="s">
        <v>244</v>
      </c>
    </row>
    <row r="27" spans="1:3" ht="24" customHeight="1">
      <c r="A27" s="417" t="s">
        <v>245</v>
      </c>
      <c r="B27" s="418" t="s">
        <v>436</v>
      </c>
      <c r="C27" s="417" t="s">
        <v>246</v>
      </c>
    </row>
    <row r="28" spans="1:3" ht="24" customHeight="1">
      <c r="A28" s="417" t="s">
        <v>247</v>
      </c>
      <c r="B28" s="418" t="s">
        <v>437</v>
      </c>
      <c r="C28" s="417" t="s">
        <v>248</v>
      </c>
    </row>
    <row r="29" spans="1:3" ht="24" customHeight="1">
      <c r="A29" s="419" t="s">
        <v>249</v>
      </c>
      <c r="B29" s="420" t="s">
        <v>438</v>
      </c>
      <c r="C29" s="419" t="s">
        <v>250</v>
      </c>
    </row>
  </sheetData>
  <mergeCells count="4">
    <mergeCell ref="A4:A5"/>
    <mergeCell ref="C4:C5"/>
    <mergeCell ref="A15:A16"/>
    <mergeCell ref="C15:C16"/>
  </mergeCells>
  <printOptions horizontalCentered="1"/>
  <pageMargins left="0.70866141732283472" right="0.70866141732283472" top="0.74803149606299213" bottom="0.74803149606299213" header="0.31496062992125984" footer="0.31496062992125984"/>
  <pageSetup paperSize="9" scale="87"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44"/>
  <sheetViews>
    <sheetView showGridLines="0" view="pageBreakPreview" zoomScaleNormal="100" zoomScaleSheetLayoutView="100" zoomScalePageLayoutView="70" workbookViewId="0">
      <selection activeCell="B4" sqref="B4:C8"/>
    </sheetView>
  </sheetViews>
  <sheetFormatPr defaultColWidth="8.85546875" defaultRowHeight="15"/>
  <cols>
    <col min="1" max="1" width="5.42578125" style="4" customWidth="1"/>
    <col min="2" max="3" width="60.5703125" customWidth="1"/>
    <col min="4" max="4" width="6.140625" style="460" customWidth="1"/>
  </cols>
  <sheetData>
    <row r="1" spans="1:4">
      <c r="A1" s="391"/>
      <c r="B1" s="385"/>
      <c r="C1" s="385"/>
      <c r="D1" s="483"/>
    </row>
    <row r="2" spans="1:4" s="71" customFormat="1" ht="35.1" customHeight="1">
      <c r="A2" s="482">
        <v>9</v>
      </c>
      <c r="B2" s="389" t="s">
        <v>173</v>
      </c>
      <c r="C2" s="389" t="s">
        <v>174</v>
      </c>
      <c r="D2" s="484">
        <f>A2</f>
        <v>9</v>
      </c>
    </row>
    <row r="3" spans="1:4">
      <c r="A3" s="163"/>
      <c r="D3" s="422"/>
    </row>
    <row r="4" spans="1:4" s="1" customFormat="1" ht="88.35" customHeight="1">
      <c r="A4" s="163">
        <v>9.1</v>
      </c>
      <c r="B4" s="32" t="s">
        <v>880</v>
      </c>
      <c r="C4" s="286" t="s">
        <v>881</v>
      </c>
      <c r="D4" s="422">
        <f>A4</f>
        <v>9.1</v>
      </c>
    </row>
    <row r="5" spans="1:4">
      <c r="A5" s="163"/>
      <c r="C5" s="287"/>
      <c r="D5" s="422"/>
    </row>
    <row r="6" spans="1:4" ht="105">
      <c r="A6" s="163">
        <v>9.1999999999999993</v>
      </c>
      <c r="B6" s="32" t="s">
        <v>882</v>
      </c>
      <c r="C6" s="286" t="s">
        <v>883</v>
      </c>
      <c r="D6" s="422">
        <f>A6</f>
        <v>9.1999999999999993</v>
      </c>
    </row>
    <row r="7" spans="1:4">
      <c r="A7" s="163"/>
      <c r="D7" s="422"/>
    </row>
    <row r="8" spans="1:4" ht="60">
      <c r="A8" s="163">
        <v>9.3000000000000007</v>
      </c>
      <c r="B8" s="32" t="s">
        <v>884</v>
      </c>
      <c r="C8" s="32" t="s">
        <v>885</v>
      </c>
      <c r="D8" s="422">
        <f t="shared" ref="D8" si="0">A8</f>
        <v>9.3000000000000007</v>
      </c>
    </row>
    <row r="9" spans="1:4">
      <c r="A9" s="163"/>
      <c r="B9" s="32"/>
      <c r="C9" s="32"/>
      <c r="D9" s="422"/>
    </row>
    <row r="10" spans="1:4">
      <c r="D10" s="486"/>
    </row>
    <row r="11" spans="1:4" s="71" customFormat="1" ht="18.75">
      <c r="A11" s="612"/>
      <c r="B11" s="504" t="s">
        <v>173</v>
      </c>
      <c r="C11" s="504" t="s">
        <v>174</v>
      </c>
      <c r="D11" s="614"/>
    </row>
    <row r="12" spans="1:4" s="1" customFormat="1" ht="12" customHeight="1">
      <c r="A12" s="163"/>
      <c r="B12" s="684" t="s">
        <v>756</v>
      </c>
      <c r="C12" s="685" t="s">
        <v>551</v>
      </c>
      <c r="D12" s="422"/>
    </row>
    <row r="14" spans="1:4">
      <c r="D14" s="486"/>
    </row>
    <row r="15" spans="1:4">
      <c r="D15" s="487"/>
    </row>
    <row r="42" spans="1:4">
      <c r="D42" s="486"/>
    </row>
    <row r="43" spans="1:4" s="71" customFormat="1" ht="18.75">
      <c r="A43" s="612"/>
      <c r="B43" s="504" t="s">
        <v>173</v>
      </c>
      <c r="C43" s="504" t="s">
        <v>174</v>
      </c>
      <c r="D43" s="614"/>
    </row>
    <row r="44" spans="1:4" s="1" customFormat="1" ht="12" customHeight="1">
      <c r="A44" s="163"/>
      <c r="B44" s="684" t="s">
        <v>201</v>
      </c>
      <c r="C44" s="686" t="s">
        <v>550</v>
      </c>
      <c r="D44" s="422"/>
    </row>
  </sheetData>
  <printOptions horizontalCentered="1"/>
  <pageMargins left="0.70866141732283472" right="0.70866141732283472" top="1.3385826771653544" bottom="0.74803149606299213" header="0.31496062992125984" footer="0.31496062992125984"/>
  <pageSetup paperSize="9" scale="90"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2" manualBreakCount="2">
    <brk id="9" max="3" man="1"/>
    <brk id="40" max="3"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44"/>
  <sheetViews>
    <sheetView showGridLines="0" view="pageBreakPreview" zoomScaleNormal="100" zoomScaleSheetLayoutView="100" zoomScalePageLayoutView="70" workbookViewId="0">
      <selection activeCell="B4" sqref="B4:C8"/>
    </sheetView>
  </sheetViews>
  <sheetFormatPr defaultColWidth="8.85546875" defaultRowHeight="15"/>
  <cols>
    <col min="1" max="1" width="5.42578125" style="4" customWidth="1"/>
    <col min="2" max="3" width="60.5703125" customWidth="1"/>
    <col min="4" max="4" width="6.140625" style="460" customWidth="1"/>
  </cols>
  <sheetData>
    <row r="1" spans="1:4">
      <c r="A1" s="391"/>
      <c r="B1" s="385"/>
      <c r="C1" s="385"/>
      <c r="D1" s="483"/>
    </row>
    <row r="2" spans="1:4" s="71" customFormat="1" ht="44.25" customHeight="1">
      <c r="A2" s="482">
        <v>10</v>
      </c>
      <c r="B2" s="389" t="s">
        <v>175</v>
      </c>
      <c r="C2" s="389" t="s">
        <v>176</v>
      </c>
      <c r="D2" s="484">
        <f>A2</f>
        <v>10</v>
      </c>
    </row>
    <row r="3" spans="1:4">
      <c r="A3" s="163"/>
      <c r="C3" s="287"/>
      <c r="D3" s="422"/>
    </row>
    <row r="4" spans="1:4" s="1" customFormat="1" ht="90">
      <c r="A4" s="163">
        <v>10.1</v>
      </c>
      <c r="B4" s="32" t="s">
        <v>886</v>
      </c>
      <c r="C4" s="286" t="s">
        <v>887</v>
      </c>
      <c r="D4" s="422">
        <f>A4</f>
        <v>10.1</v>
      </c>
    </row>
    <row r="5" spans="1:4">
      <c r="A5" s="163"/>
      <c r="C5" s="287"/>
      <c r="D5" s="422"/>
    </row>
    <row r="6" spans="1:4" ht="90">
      <c r="A6" s="163">
        <v>10.199999999999999</v>
      </c>
      <c r="B6" s="32" t="s">
        <v>888</v>
      </c>
      <c r="C6" s="286" t="s">
        <v>889</v>
      </c>
      <c r="D6" s="422">
        <f>A6</f>
        <v>10.199999999999999</v>
      </c>
    </row>
    <row r="7" spans="1:4">
      <c r="A7" s="163"/>
      <c r="D7" s="422"/>
    </row>
    <row r="8" spans="1:4" ht="60">
      <c r="A8" s="163">
        <v>103</v>
      </c>
      <c r="B8" s="32" t="s">
        <v>890</v>
      </c>
      <c r="C8" s="32" t="s">
        <v>891</v>
      </c>
      <c r="D8" s="422">
        <f t="shared" ref="D8" si="0">A8</f>
        <v>103</v>
      </c>
    </row>
    <row r="9" spans="1:4" ht="42" customHeight="1">
      <c r="A9" s="163"/>
      <c r="D9" s="485"/>
    </row>
    <row r="10" spans="1:4">
      <c r="A10" s="624"/>
      <c r="B10" s="3"/>
      <c r="C10" s="3"/>
      <c r="D10" s="625"/>
    </row>
    <row r="11" spans="1:4">
      <c r="A11" s="34"/>
      <c r="B11" s="3"/>
      <c r="C11" s="3"/>
      <c r="D11" s="611"/>
    </row>
    <row r="12" spans="1:4" s="71" customFormat="1" ht="23.25" customHeight="1">
      <c r="A12" s="612"/>
      <c r="B12" s="504" t="s">
        <v>175</v>
      </c>
      <c r="C12" s="504" t="s">
        <v>176</v>
      </c>
      <c r="D12" s="614"/>
    </row>
    <row r="13" spans="1:4" s="1" customFormat="1" ht="12" customHeight="1">
      <c r="A13" s="163"/>
      <c r="B13" s="684" t="s">
        <v>756</v>
      </c>
      <c r="C13" s="685" t="s">
        <v>551</v>
      </c>
      <c r="D13" s="422"/>
    </row>
    <row r="14" spans="1:4">
      <c r="A14" s="163"/>
      <c r="C14" s="287"/>
      <c r="D14" s="422"/>
    </row>
    <row r="15" spans="1:4">
      <c r="D15" s="486"/>
    </row>
    <row r="17" spans="4:4">
      <c r="D17" s="486"/>
    </row>
    <row r="18" spans="4:4">
      <c r="D18" s="487"/>
    </row>
    <row r="43" spans="1:4" s="71" customFormat="1" ht="23.25" customHeight="1">
      <c r="A43" s="612"/>
      <c r="B43" s="504" t="s">
        <v>175</v>
      </c>
      <c r="C43" s="504" t="s">
        <v>176</v>
      </c>
      <c r="D43" s="614"/>
    </row>
    <row r="44" spans="1:4" s="1" customFormat="1" ht="12" customHeight="1">
      <c r="A44" s="163"/>
      <c r="B44" s="684" t="s">
        <v>201</v>
      </c>
      <c r="C44" s="686" t="s">
        <v>550</v>
      </c>
      <c r="D44" s="422"/>
    </row>
  </sheetData>
  <printOptions horizontalCentered="1"/>
  <pageMargins left="0.70866141732283472" right="0.70866141732283472" top="1.3385826771653544" bottom="0.74803149606299213" header="0.31496062992125984" footer="0.31496062992125984"/>
  <pageSetup paperSize="9" scale="90"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2" manualBreakCount="2">
    <brk id="9" max="3" man="1"/>
    <brk id="41" max="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43"/>
  <sheetViews>
    <sheetView showGridLines="0" view="pageBreakPreview" zoomScaleNormal="90" zoomScaleSheetLayoutView="100" zoomScalePageLayoutView="70" workbookViewId="0">
      <selection activeCell="B4" sqref="B4:C8"/>
    </sheetView>
  </sheetViews>
  <sheetFormatPr defaultColWidth="8.85546875" defaultRowHeight="15"/>
  <cols>
    <col min="1" max="1" width="5.42578125" style="4" customWidth="1"/>
    <col min="2" max="3" width="60.5703125" customWidth="1"/>
    <col min="4" max="4" width="6.140625" style="460" customWidth="1"/>
  </cols>
  <sheetData>
    <row r="1" spans="1:4">
      <c r="A1" s="391"/>
      <c r="B1" s="385"/>
      <c r="C1" s="385"/>
      <c r="D1" s="483"/>
    </row>
    <row r="2" spans="1:4" s="71" customFormat="1" ht="35.1" customHeight="1">
      <c r="A2" s="482">
        <v>11</v>
      </c>
      <c r="B2" s="389" t="s">
        <v>177</v>
      </c>
      <c r="C2" s="389" t="s">
        <v>178</v>
      </c>
      <c r="D2" s="484">
        <f>A2</f>
        <v>11</v>
      </c>
    </row>
    <row r="3" spans="1:4">
      <c r="A3" s="163"/>
      <c r="C3" s="287"/>
      <c r="D3" s="422"/>
    </row>
    <row r="4" spans="1:4" s="1" customFormat="1" ht="88.35" customHeight="1">
      <c r="A4" s="163">
        <v>11.1</v>
      </c>
      <c r="B4" s="32" t="s">
        <v>892</v>
      </c>
      <c r="C4" s="286" t="s">
        <v>893</v>
      </c>
      <c r="D4" s="422">
        <f>A4</f>
        <v>11.1</v>
      </c>
    </row>
    <row r="5" spans="1:4">
      <c r="A5" s="163"/>
      <c r="C5" s="287"/>
      <c r="D5" s="422"/>
    </row>
    <row r="6" spans="1:4" ht="90">
      <c r="A6" s="163">
        <v>11.2</v>
      </c>
      <c r="B6" s="32" t="s">
        <v>894</v>
      </c>
      <c r="C6" s="286" t="s">
        <v>895</v>
      </c>
      <c r="D6" s="422">
        <f>A6</f>
        <v>11.2</v>
      </c>
    </row>
    <row r="7" spans="1:4">
      <c r="A7" s="163"/>
      <c r="D7" s="422"/>
    </row>
    <row r="8" spans="1:4" ht="60">
      <c r="A8" s="163">
        <v>11.3</v>
      </c>
      <c r="B8" s="32" t="s">
        <v>896</v>
      </c>
      <c r="C8" s="32" t="s">
        <v>897</v>
      </c>
      <c r="D8" s="422">
        <f t="shared" ref="D8" si="0">A8</f>
        <v>11.3</v>
      </c>
    </row>
    <row r="9" spans="1:4">
      <c r="A9" s="163"/>
      <c r="B9" s="32"/>
      <c r="C9" s="32"/>
      <c r="D9" s="422"/>
    </row>
    <row r="11" spans="1:4" s="71" customFormat="1" ht="21" customHeight="1">
      <c r="A11" s="612"/>
      <c r="B11" s="504" t="s">
        <v>177</v>
      </c>
      <c r="C11" s="504" t="s">
        <v>178</v>
      </c>
      <c r="D11" s="614"/>
    </row>
    <row r="12" spans="1:4">
      <c r="A12" s="624"/>
      <c r="B12" s="684" t="s">
        <v>756</v>
      </c>
      <c r="C12" s="685" t="s">
        <v>551</v>
      </c>
      <c r="D12" s="626"/>
    </row>
    <row r="42" spans="1:4" s="71" customFormat="1" ht="21" customHeight="1">
      <c r="A42" s="612"/>
      <c r="B42" s="504" t="s">
        <v>177</v>
      </c>
      <c r="C42" s="504" t="s">
        <v>178</v>
      </c>
      <c r="D42" s="614"/>
    </row>
    <row r="43" spans="1:4">
      <c r="A43" s="624"/>
      <c r="B43" s="684" t="s">
        <v>201</v>
      </c>
      <c r="C43" s="686" t="s">
        <v>550</v>
      </c>
      <c r="D43" s="626"/>
    </row>
  </sheetData>
  <printOptions horizontalCentered="1"/>
  <pageMargins left="0.70866141732283472" right="0.70866141732283472" top="1.3385826771653544" bottom="0.74803149606299213" header="0.31496062992125984" footer="0.31496062992125984"/>
  <pageSetup paperSize="9" scale="90"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2" manualBreakCount="2">
    <brk id="9" max="3" man="1"/>
    <brk id="40" max="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42"/>
  <sheetViews>
    <sheetView showGridLines="0" view="pageBreakPreview" zoomScaleNormal="90" zoomScaleSheetLayoutView="100" zoomScalePageLayoutView="70" workbookViewId="0">
      <selection activeCell="B4" sqref="B4:C8"/>
    </sheetView>
  </sheetViews>
  <sheetFormatPr defaultColWidth="8.85546875" defaultRowHeight="15"/>
  <cols>
    <col min="1" max="1" width="5.42578125" style="4" customWidth="1"/>
    <col min="2" max="3" width="60.5703125" customWidth="1"/>
    <col min="4" max="4" width="6.140625" style="460" customWidth="1"/>
  </cols>
  <sheetData>
    <row r="1" spans="1:4">
      <c r="A1" s="391"/>
      <c r="B1" s="385"/>
      <c r="C1" s="385"/>
      <c r="D1" s="483"/>
    </row>
    <row r="2" spans="1:4" s="71" customFormat="1" ht="53.1" customHeight="1">
      <c r="A2" s="482">
        <v>12</v>
      </c>
      <c r="B2" s="389" t="s">
        <v>202</v>
      </c>
      <c r="C2" s="389" t="s">
        <v>203</v>
      </c>
      <c r="D2" s="484">
        <f>A2</f>
        <v>12</v>
      </c>
    </row>
    <row r="3" spans="1:4">
      <c r="A3" s="163"/>
      <c r="C3" s="287"/>
      <c r="D3" s="422"/>
    </row>
    <row r="4" spans="1:4" s="1" customFormat="1" ht="105">
      <c r="A4" s="163">
        <v>12.1</v>
      </c>
      <c r="B4" s="32" t="s">
        <v>898</v>
      </c>
      <c r="C4" s="286" t="s">
        <v>899</v>
      </c>
      <c r="D4" s="422">
        <f>A4</f>
        <v>12.1</v>
      </c>
    </row>
    <row r="5" spans="1:4">
      <c r="A5" s="163"/>
      <c r="C5" s="287"/>
      <c r="D5" s="422"/>
    </row>
    <row r="6" spans="1:4" ht="120">
      <c r="A6" s="163">
        <v>12.2</v>
      </c>
      <c r="B6" s="32" t="s">
        <v>900</v>
      </c>
      <c r="C6" s="286" t="s">
        <v>901</v>
      </c>
      <c r="D6" s="422">
        <f>A6</f>
        <v>12.2</v>
      </c>
    </row>
    <row r="7" spans="1:4">
      <c r="A7" s="163"/>
      <c r="D7" s="422"/>
    </row>
    <row r="8" spans="1:4" ht="75">
      <c r="A8" s="163">
        <v>12.3</v>
      </c>
      <c r="B8" s="32" t="s">
        <v>902</v>
      </c>
      <c r="C8" s="32" t="s">
        <v>903</v>
      </c>
      <c r="D8" s="422">
        <f t="shared" ref="D8" si="0">A8</f>
        <v>12.3</v>
      </c>
    </row>
    <row r="9" spans="1:4" ht="14.25" customHeight="1">
      <c r="A9" s="163"/>
      <c r="D9" s="485"/>
    </row>
    <row r="10" spans="1:4">
      <c r="A10" s="34"/>
      <c r="B10" s="3"/>
      <c r="C10" s="3"/>
      <c r="D10" s="611"/>
    </row>
    <row r="11" spans="1:4" s="71" customFormat="1" ht="53.1" customHeight="1">
      <c r="A11" s="612"/>
      <c r="B11" s="504" t="s">
        <v>202</v>
      </c>
      <c r="C11" s="504" t="s">
        <v>203</v>
      </c>
      <c r="D11" s="614"/>
    </row>
    <row r="12" spans="1:4">
      <c r="A12" s="624"/>
      <c r="B12" s="684" t="s">
        <v>756</v>
      </c>
      <c r="C12" s="685" t="s">
        <v>551</v>
      </c>
      <c r="D12" s="626"/>
    </row>
    <row r="13" spans="1:4">
      <c r="A13" s="163"/>
      <c r="D13" s="485"/>
    </row>
    <row r="14" spans="1:4">
      <c r="A14" s="163"/>
      <c r="D14" s="422"/>
    </row>
    <row r="15" spans="1:4">
      <c r="D15" s="486"/>
    </row>
    <row r="17" spans="4:4">
      <c r="D17" s="486"/>
    </row>
    <row r="18" spans="4:4">
      <c r="D18" s="487"/>
    </row>
    <row r="41" spans="1:4" s="71" customFormat="1" ht="53.1" customHeight="1">
      <c r="A41" s="612"/>
      <c r="B41" s="504" t="s">
        <v>202</v>
      </c>
      <c r="C41" s="504" t="s">
        <v>203</v>
      </c>
      <c r="D41" s="614"/>
    </row>
    <row r="42" spans="1:4">
      <c r="A42" s="624"/>
      <c r="B42" s="684" t="s">
        <v>201</v>
      </c>
      <c r="C42" s="686" t="s">
        <v>550</v>
      </c>
      <c r="D42" s="626"/>
    </row>
  </sheetData>
  <printOptions horizontalCentered="1"/>
  <pageMargins left="0.70866141732283472" right="0.70866141732283472" top="1.3385826771653544" bottom="0.74803149606299213" header="0.31496062992125984" footer="0.31496062992125984"/>
  <pageSetup paperSize="9" scale="90"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2" manualBreakCount="2">
    <brk id="9" max="3" man="1"/>
    <brk id="39" max="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42"/>
  <sheetViews>
    <sheetView showGridLines="0" view="pageBreakPreview" zoomScaleNormal="100" zoomScaleSheetLayoutView="100" zoomScalePageLayoutView="70" workbookViewId="0">
      <selection activeCell="B4" sqref="B4:C8"/>
    </sheetView>
  </sheetViews>
  <sheetFormatPr defaultColWidth="8.85546875" defaultRowHeight="15"/>
  <cols>
    <col min="1" max="1" width="5.42578125" style="4" customWidth="1"/>
    <col min="2" max="3" width="60.5703125" customWidth="1"/>
    <col min="4" max="4" width="6.140625" style="460" customWidth="1"/>
  </cols>
  <sheetData>
    <row r="1" spans="1:4">
      <c r="A1" s="391"/>
      <c r="B1" s="385"/>
      <c r="C1" s="385"/>
      <c r="D1" s="483"/>
    </row>
    <row r="2" spans="1:4" s="71" customFormat="1" ht="45.75" customHeight="1">
      <c r="A2" s="482">
        <v>13</v>
      </c>
      <c r="B2" s="389" t="s">
        <v>179</v>
      </c>
      <c r="C2" s="389" t="s">
        <v>180</v>
      </c>
      <c r="D2" s="484">
        <f>A2</f>
        <v>13</v>
      </c>
    </row>
    <row r="3" spans="1:4">
      <c r="A3" s="163"/>
      <c r="B3" s="266"/>
      <c r="C3" s="267"/>
      <c r="D3" s="422"/>
    </row>
    <row r="4" spans="1:4" s="1" customFormat="1" ht="90">
      <c r="A4" s="163">
        <v>13.1</v>
      </c>
      <c r="B4" s="263" t="s">
        <v>904</v>
      </c>
      <c r="C4" s="285" t="s">
        <v>905</v>
      </c>
      <c r="D4" s="422">
        <f>A4</f>
        <v>13.1</v>
      </c>
    </row>
    <row r="5" spans="1:4" s="1" customFormat="1">
      <c r="A5" s="163"/>
      <c r="B5" s="266"/>
      <c r="C5" s="288"/>
      <c r="D5" s="422"/>
    </row>
    <row r="6" spans="1:4" ht="105">
      <c r="A6" s="163">
        <v>13.2</v>
      </c>
      <c r="B6" s="644" t="s">
        <v>906</v>
      </c>
      <c r="C6" s="285" t="s">
        <v>907</v>
      </c>
      <c r="D6" s="422">
        <f>A6</f>
        <v>13.2</v>
      </c>
    </row>
    <row r="7" spans="1:4">
      <c r="A7" s="163"/>
      <c r="B7" s="266"/>
      <c r="C7" s="267"/>
      <c r="D7" s="422"/>
    </row>
    <row r="8" spans="1:4" ht="60">
      <c r="A8" s="163">
        <v>13.3</v>
      </c>
      <c r="B8" s="263" t="s">
        <v>908</v>
      </c>
      <c r="C8" s="264" t="s">
        <v>909</v>
      </c>
      <c r="D8" s="422">
        <f t="shared" ref="D8" si="0">A8</f>
        <v>13.3</v>
      </c>
    </row>
    <row r="9" spans="1:4">
      <c r="A9" s="163"/>
      <c r="D9" s="485"/>
    </row>
    <row r="10" spans="1:4">
      <c r="A10" s="34"/>
      <c r="B10" s="3"/>
      <c r="C10" s="3"/>
      <c r="D10" s="611"/>
    </row>
    <row r="11" spans="1:4" s="71" customFormat="1" ht="45.75" customHeight="1">
      <c r="A11" s="612"/>
      <c r="B11" s="504" t="s">
        <v>179</v>
      </c>
      <c r="C11" s="504" t="s">
        <v>180</v>
      </c>
      <c r="D11" s="614"/>
    </row>
    <row r="12" spans="1:4">
      <c r="A12" s="624"/>
      <c r="B12" s="684" t="s">
        <v>756</v>
      </c>
      <c r="C12" s="685" t="s">
        <v>551</v>
      </c>
      <c r="D12" s="626"/>
    </row>
    <row r="14" spans="1:4">
      <c r="D14" s="486"/>
    </row>
    <row r="15" spans="1:4">
      <c r="D15" s="487"/>
    </row>
    <row r="41" spans="1:4" s="71" customFormat="1" ht="45.75" customHeight="1">
      <c r="A41" s="612"/>
      <c r="B41" s="504" t="s">
        <v>179</v>
      </c>
      <c r="C41" s="504" t="s">
        <v>180</v>
      </c>
      <c r="D41" s="614"/>
    </row>
    <row r="42" spans="1:4">
      <c r="A42" s="624"/>
      <c r="B42" s="684" t="s">
        <v>201</v>
      </c>
      <c r="C42" s="686" t="s">
        <v>550</v>
      </c>
      <c r="D42" s="626"/>
    </row>
  </sheetData>
  <printOptions horizontalCentered="1"/>
  <pageMargins left="0.70866141732283472" right="0.70866141732283472" top="1.3385826771653544" bottom="0.74803149606299213" header="0.31496062992125984" footer="0.31496062992125984"/>
  <pageSetup paperSize="9" scale="90"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2" manualBreakCount="2">
    <brk id="9" max="3" man="1"/>
    <brk id="39" max="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40"/>
  <sheetViews>
    <sheetView showGridLines="0" view="pageBreakPreview" zoomScaleNormal="100" zoomScaleSheetLayoutView="100" zoomScalePageLayoutView="70" workbookViewId="0">
      <selection activeCell="B4" sqref="B4:C8"/>
    </sheetView>
  </sheetViews>
  <sheetFormatPr defaultColWidth="8.85546875" defaultRowHeight="15"/>
  <cols>
    <col min="1" max="1" width="5.42578125" style="4" customWidth="1"/>
    <col min="2" max="3" width="60.5703125" customWidth="1"/>
    <col min="4" max="4" width="6.140625" style="460" customWidth="1"/>
  </cols>
  <sheetData>
    <row r="1" spans="1:4">
      <c r="A1" s="391"/>
      <c r="B1" s="385"/>
      <c r="C1" s="385"/>
      <c r="D1" s="483"/>
    </row>
    <row r="2" spans="1:4" s="71" customFormat="1" ht="35.1" customHeight="1">
      <c r="A2" s="482">
        <v>14</v>
      </c>
      <c r="B2" s="389" t="s">
        <v>428</v>
      </c>
      <c r="C2" s="389" t="s">
        <v>427</v>
      </c>
      <c r="D2" s="484">
        <f>A2</f>
        <v>14</v>
      </c>
    </row>
    <row r="3" spans="1:4">
      <c r="A3" s="163"/>
      <c r="C3" s="287"/>
      <c r="D3" s="422"/>
    </row>
    <row r="4" spans="1:4" s="1" customFormat="1" ht="97.5" customHeight="1">
      <c r="A4" s="163">
        <v>14.1</v>
      </c>
      <c r="B4" s="270" t="s">
        <v>910</v>
      </c>
      <c r="C4" s="292" t="s">
        <v>911</v>
      </c>
      <c r="D4" s="422">
        <f>A4</f>
        <v>14.1</v>
      </c>
    </row>
    <row r="5" spans="1:4">
      <c r="A5" s="163"/>
      <c r="C5" s="287"/>
      <c r="D5" s="422"/>
    </row>
    <row r="6" spans="1:4" ht="90">
      <c r="A6" s="163">
        <v>14.2</v>
      </c>
      <c r="B6" s="270" t="s">
        <v>912</v>
      </c>
      <c r="C6" s="292" t="s">
        <v>913</v>
      </c>
      <c r="D6" s="422">
        <f>A6</f>
        <v>14.2</v>
      </c>
    </row>
    <row r="7" spans="1:4">
      <c r="A7" s="163"/>
      <c r="D7" s="422"/>
    </row>
    <row r="8" spans="1:4" ht="60">
      <c r="A8" s="163">
        <v>14.3</v>
      </c>
      <c r="B8" s="270" t="s">
        <v>914</v>
      </c>
      <c r="C8" s="270" t="s">
        <v>915</v>
      </c>
      <c r="D8" s="422">
        <f t="shared" ref="D8" si="0">A8</f>
        <v>14.3</v>
      </c>
    </row>
    <row r="10" spans="1:4">
      <c r="D10" s="486"/>
    </row>
    <row r="11" spans="1:4" s="71" customFormat="1" ht="18.75">
      <c r="A11" s="612"/>
      <c r="B11" s="504" t="s">
        <v>428</v>
      </c>
      <c r="C11" s="504" t="s">
        <v>427</v>
      </c>
      <c r="D11" s="614"/>
    </row>
    <row r="12" spans="1:4">
      <c r="A12" s="624"/>
      <c r="B12" s="684" t="s">
        <v>756</v>
      </c>
      <c r="C12" s="685" t="s">
        <v>551</v>
      </c>
      <c r="D12" s="626"/>
    </row>
    <row r="13" spans="1:4">
      <c r="D13" s="487"/>
    </row>
    <row r="39" spans="1:4" s="71" customFormat="1" ht="18.75">
      <c r="A39" s="612"/>
      <c r="B39" s="504" t="s">
        <v>428</v>
      </c>
      <c r="C39" s="504" t="s">
        <v>427</v>
      </c>
      <c r="D39" s="614"/>
    </row>
    <row r="40" spans="1:4">
      <c r="A40" s="624"/>
      <c r="B40" s="684" t="s">
        <v>201</v>
      </c>
      <c r="C40" s="686" t="s">
        <v>550</v>
      </c>
      <c r="D40" s="626"/>
    </row>
  </sheetData>
  <printOptions horizontalCentered="1"/>
  <pageMargins left="0.70866141732283472" right="0.70866141732283472" top="1.3385826771653544" bottom="0.74803149606299213" header="0.31496062992125984" footer="0.31496062992125984"/>
  <pageSetup paperSize="9" scale="90" orientation="landscape" r:id="rId1"/>
  <headerFooter>
    <oddHeader>&amp;LPlanning and Statistics Authority&amp;Cنشرة الحسابات الوطنية الربعة
   Quarterly National Accounts Bulletin&amp;Rجهاز التخطيط والإحصاء</oddHeader>
    <oddFooter>&amp;C&amp;P - &amp;N</oddFooter>
  </headerFooter>
  <rowBreaks count="2" manualBreakCount="2">
    <brk id="9" max="3" man="1"/>
    <brk id="37" max="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41"/>
  <sheetViews>
    <sheetView showGridLines="0" view="pageBreakPreview" zoomScaleNormal="90" zoomScaleSheetLayoutView="100" zoomScalePageLayoutView="70" workbookViewId="0">
      <selection activeCell="B4" sqref="B4:C8"/>
    </sheetView>
  </sheetViews>
  <sheetFormatPr defaultColWidth="8.85546875" defaultRowHeight="15"/>
  <cols>
    <col min="1" max="1" width="5.42578125" style="4" customWidth="1"/>
    <col min="2" max="3" width="60.5703125" customWidth="1"/>
    <col min="4" max="4" width="6.140625" style="460" customWidth="1"/>
  </cols>
  <sheetData>
    <row r="1" spans="1:4">
      <c r="A1" s="391"/>
      <c r="B1" s="385"/>
      <c r="C1" s="385"/>
      <c r="D1" s="483"/>
    </row>
    <row r="2" spans="1:4" s="71" customFormat="1" ht="35.1" customHeight="1">
      <c r="A2" s="482">
        <v>15</v>
      </c>
      <c r="B2" s="389" t="s">
        <v>430</v>
      </c>
      <c r="C2" s="389" t="s">
        <v>429</v>
      </c>
      <c r="D2" s="484">
        <f>A2</f>
        <v>15</v>
      </c>
    </row>
    <row r="3" spans="1:4">
      <c r="A3" s="163"/>
      <c r="C3" s="287"/>
      <c r="D3" s="422"/>
    </row>
    <row r="4" spans="1:4" s="1" customFormat="1" ht="110.25" customHeight="1">
      <c r="A4" s="163">
        <v>15.1</v>
      </c>
      <c r="B4" s="270" t="s">
        <v>916</v>
      </c>
      <c r="C4" s="292" t="s">
        <v>917</v>
      </c>
      <c r="D4" s="422">
        <f>A4</f>
        <v>15.1</v>
      </c>
    </row>
    <row r="5" spans="1:4">
      <c r="A5" s="163"/>
      <c r="B5" s="254"/>
      <c r="C5" s="401"/>
      <c r="D5" s="422"/>
    </row>
    <row r="6" spans="1:4" ht="105">
      <c r="A6" s="163">
        <v>15.2</v>
      </c>
      <c r="B6" s="270" t="s">
        <v>918</v>
      </c>
      <c r="C6" s="292" t="s">
        <v>919</v>
      </c>
      <c r="D6" s="422">
        <f>A6</f>
        <v>15.2</v>
      </c>
    </row>
    <row r="7" spans="1:4">
      <c r="A7" s="163"/>
      <c r="B7" s="254"/>
      <c r="C7" s="254"/>
      <c r="D7" s="422"/>
    </row>
    <row r="8" spans="1:4" ht="65.25" customHeight="1">
      <c r="A8" s="163">
        <v>15.3</v>
      </c>
      <c r="B8" s="270" t="s">
        <v>920</v>
      </c>
      <c r="C8" s="270" t="s">
        <v>921</v>
      </c>
      <c r="D8" s="422">
        <f t="shared" ref="D8" si="0">A8</f>
        <v>15.3</v>
      </c>
    </row>
    <row r="9" spans="1:4" ht="11.25" customHeight="1">
      <c r="A9" s="163"/>
      <c r="D9" s="485"/>
    </row>
    <row r="10" spans="1:4">
      <c r="A10" s="163"/>
      <c r="D10" s="485"/>
    </row>
    <row r="11" spans="1:4" s="71" customFormat="1" ht="31.5">
      <c r="A11" s="612"/>
      <c r="B11" s="504" t="s">
        <v>430</v>
      </c>
      <c r="C11" s="504" t="s">
        <v>429</v>
      </c>
      <c r="D11" s="614"/>
    </row>
    <row r="12" spans="1:4">
      <c r="A12" s="624"/>
      <c r="B12" s="684" t="s">
        <v>756</v>
      </c>
      <c r="C12" s="685" t="s">
        <v>551</v>
      </c>
      <c r="D12" s="626"/>
    </row>
    <row r="13" spans="1:4">
      <c r="A13" s="163"/>
      <c r="D13" s="422"/>
    </row>
    <row r="14" spans="1:4">
      <c r="D14" s="486"/>
    </row>
    <row r="16" spans="1:4">
      <c r="D16" s="486"/>
    </row>
    <row r="17" spans="4:4">
      <c r="D17" s="487"/>
    </row>
    <row r="40" spans="1:4" s="71" customFormat="1" ht="31.5">
      <c r="A40" s="612"/>
      <c r="B40" s="504" t="s">
        <v>430</v>
      </c>
      <c r="C40" s="504" t="s">
        <v>429</v>
      </c>
      <c r="D40" s="614"/>
    </row>
    <row r="41" spans="1:4">
      <c r="A41" s="624"/>
      <c r="B41" s="684" t="s">
        <v>201</v>
      </c>
      <c r="C41" s="686" t="s">
        <v>550</v>
      </c>
      <c r="D41" s="626"/>
    </row>
  </sheetData>
  <printOptions horizontalCentered="1"/>
  <pageMargins left="0.70866141732283472" right="0.70866141732283472" top="1.6985826771653545" bottom="0.74803149606299213" header="0.31496062992125984" footer="0.31496062992125984"/>
  <pageSetup scale="84"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2" manualBreakCount="2">
    <brk id="9" max="3" man="1"/>
    <brk id="38" max="3"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40"/>
  <sheetViews>
    <sheetView showGridLines="0" view="pageBreakPreview" zoomScaleNormal="90" zoomScaleSheetLayoutView="100" zoomScalePageLayoutView="70" workbookViewId="0">
      <selection activeCell="B4" sqref="B4:C8"/>
    </sheetView>
  </sheetViews>
  <sheetFormatPr defaultColWidth="8.85546875" defaultRowHeight="15"/>
  <cols>
    <col min="1" max="1" width="5.42578125" style="4" customWidth="1"/>
    <col min="2" max="3" width="60.5703125" customWidth="1"/>
    <col min="4" max="4" width="6.140625" style="460" customWidth="1"/>
  </cols>
  <sheetData>
    <row r="1" spans="1:4">
      <c r="A1" s="391"/>
      <c r="B1" s="385"/>
      <c r="C1" s="385"/>
      <c r="D1" s="483"/>
    </row>
    <row r="2" spans="1:4" s="71" customFormat="1" ht="50.25" customHeight="1">
      <c r="A2" s="482">
        <v>16</v>
      </c>
      <c r="B2" s="389" t="s">
        <v>432</v>
      </c>
      <c r="C2" s="389" t="s">
        <v>431</v>
      </c>
      <c r="D2" s="484">
        <f>A2</f>
        <v>16</v>
      </c>
    </row>
    <row r="3" spans="1:4">
      <c r="A3" s="163"/>
      <c r="C3" s="287"/>
      <c r="D3" s="422"/>
    </row>
    <row r="4" spans="1:4" s="1" customFormat="1" ht="109.5" customHeight="1">
      <c r="A4" s="163">
        <v>16.100000000000001</v>
      </c>
      <c r="B4" s="270" t="s">
        <v>922</v>
      </c>
      <c r="C4" s="292" t="s">
        <v>923</v>
      </c>
      <c r="D4" s="422">
        <f>A4</f>
        <v>16.100000000000001</v>
      </c>
    </row>
    <row r="5" spans="1:4">
      <c r="A5" s="163"/>
      <c r="B5" s="254"/>
      <c r="C5" s="401"/>
      <c r="D5" s="422"/>
    </row>
    <row r="6" spans="1:4" ht="105">
      <c r="A6" s="163">
        <v>16.2</v>
      </c>
      <c r="B6" s="270" t="s">
        <v>924</v>
      </c>
      <c r="C6" s="292" t="s">
        <v>925</v>
      </c>
      <c r="D6" s="422">
        <f>A6</f>
        <v>16.2</v>
      </c>
    </row>
    <row r="7" spans="1:4">
      <c r="A7" s="163"/>
      <c r="B7" s="254"/>
      <c r="C7" s="254"/>
      <c r="D7" s="422"/>
    </row>
    <row r="8" spans="1:4" ht="60">
      <c r="A8" s="163">
        <v>16.3</v>
      </c>
      <c r="B8" s="270" t="s">
        <v>926</v>
      </c>
      <c r="C8" s="270" t="s">
        <v>927</v>
      </c>
      <c r="D8" s="422">
        <f t="shared" ref="D8" si="0">A8</f>
        <v>16.3</v>
      </c>
    </row>
    <row r="9" spans="1:4" ht="11.25" customHeight="1">
      <c r="A9" s="163"/>
      <c r="D9" s="485"/>
    </row>
    <row r="10" spans="1:4">
      <c r="A10" s="163"/>
      <c r="D10" s="485"/>
    </row>
    <row r="11" spans="1:4" s="71" customFormat="1" ht="31.5">
      <c r="A11" s="612"/>
      <c r="B11" s="504" t="s">
        <v>432</v>
      </c>
      <c r="C11" s="504" t="s">
        <v>431</v>
      </c>
      <c r="D11" s="614"/>
    </row>
    <row r="12" spans="1:4">
      <c r="A12" s="624"/>
      <c r="B12" s="684" t="s">
        <v>756</v>
      </c>
      <c r="C12" s="685" t="s">
        <v>551</v>
      </c>
      <c r="D12" s="626"/>
    </row>
    <row r="13" spans="1:4">
      <c r="A13" s="163"/>
      <c r="D13" s="422"/>
    </row>
    <row r="14" spans="1:4">
      <c r="D14" s="486"/>
    </row>
    <row r="16" spans="1:4">
      <c r="D16" s="486"/>
    </row>
    <row r="17" spans="4:4">
      <c r="D17" s="487"/>
    </row>
    <row r="39" spans="1:4" s="71" customFormat="1" ht="31.5">
      <c r="A39" s="612"/>
      <c r="B39" s="504" t="s">
        <v>432</v>
      </c>
      <c r="C39" s="504" t="s">
        <v>431</v>
      </c>
      <c r="D39" s="614"/>
    </row>
    <row r="40" spans="1:4">
      <c r="A40" s="624"/>
      <c r="B40" s="684" t="s">
        <v>201</v>
      </c>
      <c r="C40" s="686" t="s">
        <v>550</v>
      </c>
      <c r="D40" s="626"/>
    </row>
  </sheetData>
  <printOptions horizontalCentered="1"/>
  <pageMargins left="0.70866141732283472" right="0.70866141732283472" top="1.3385826771653544" bottom="0.74803149606299213" header="0.31496062992125984" footer="0.31496062992125984"/>
  <pageSetup paperSize="9" scale="90"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2" manualBreakCount="2">
    <brk id="9" max="3" man="1"/>
    <brk id="37" max="3"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42"/>
  <sheetViews>
    <sheetView showGridLines="0" view="pageBreakPreview" zoomScaleNormal="90" zoomScaleSheetLayoutView="100" zoomScalePageLayoutView="70" workbookViewId="0">
      <selection activeCell="B4" sqref="B4:C8"/>
    </sheetView>
  </sheetViews>
  <sheetFormatPr defaultColWidth="8.85546875" defaultRowHeight="15"/>
  <cols>
    <col min="1" max="1" width="5.42578125" style="4" customWidth="1"/>
    <col min="2" max="2" width="65.140625" customWidth="1"/>
    <col min="3" max="3" width="54.42578125" bestFit="1" customWidth="1"/>
    <col min="4" max="4" width="6.140625" style="460" customWidth="1"/>
  </cols>
  <sheetData>
    <row r="1" spans="1:4">
      <c r="A1" s="391"/>
      <c r="B1" s="385"/>
      <c r="C1" s="385"/>
      <c r="D1" s="483"/>
    </row>
    <row r="2" spans="1:4" s="71" customFormat="1" ht="70.5" customHeight="1">
      <c r="A2" s="482">
        <v>17</v>
      </c>
      <c r="B2" s="389" t="s">
        <v>181</v>
      </c>
      <c r="C2" s="389" t="s">
        <v>182</v>
      </c>
      <c r="D2" s="484">
        <f>A2</f>
        <v>17</v>
      </c>
    </row>
    <row r="3" spans="1:4">
      <c r="A3" s="163"/>
      <c r="C3" s="287"/>
      <c r="D3" s="422"/>
    </row>
    <row r="4" spans="1:4" s="1" customFormat="1" ht="105">
      <c r="A4" s="163">
        <v>17.100000000000001</v>
      </c>
      <c r="B4" s="270" t="s">
        <v>928</v>
      </c>
      <c r="C4" s="292" t="s">
        <v>929</v>
      </c>
      <c r="D4" s="422">
        <f>A4</f>
        <v>17.100000000000001</v>
      </c>
    </row>
    <row r="5" spans="1:4">
      <c r="A5" s="163"/>
      <c r="B5" s="254"/>
      <c r="C5" s="401"/>
      <c r="D5" s="422"/>
    </row>
    <row r="6" spans="1:4" ht="105">
      <c r="A6" s="163">
        <v>17.2</v>
      </c>
      <c r="B6" s="270" t="s">
        <v>930</v>
      </c>
      <c r="C6" s="292" t="s">
        <v>931</v>
      </c>
      <c r="D6" s="422">
        <f>A6</f>
        <v>17.2</v>
      </c>
    </row>
    <row r="7" spans="1:4">
      <c r="A7" s="163"/>
      <c r="B7" s="254"/>
      <c r="C7" s="401"/>
      <c r="D7" s="422"/>
    </row>
    <row r="8" spans="1:4" ht="90">
      <c r="A8" s="163">
        <v>17.3</v>
      </c>
      <c r="B8" s="270" t="s">
        <v>932</v>
      </c>
      <c r="C8" s="292" t="s">
        <v>933</v>
      </c>
      <c r="D8" s="422">
        <f t="shared" ref="D8" si="0">A8</f>
        <v>17.3</v>
      </c>
    </row>
    <row r="9" spans="1:4" ht="37.35" customHeight="1">
      <c r="A9" s="163"/>
      <c r="D9" s="485"/>
    </row>
    <row r="10" spans="1:4">
      <c r="A10" s="163"/>
      <c r="D10" s="485"/>
    </row>
    <row r="11" spans="1:4" s="71" customFormat="1" ht="47.25">
      <c r="A11" s="612"/>
      <c r="B11" s="504" t="s">
        <v>181</v>
      </c>
      <c r="C11" s="504" t="s">
        <v>182</v>
      </c>
      <c r="D11" s="614"/>
    </row>
    <row r="12" spans="1:4">
      <c r="A12" s="624"/>
      <c r="B12" s="684" t="s">
        <v>756</v>
      </c>
      <c r="C12" s="685" t="s">
        <v>551</v>
      </c>
      <c r="D12" s="626"/>
    </row>
    <row r="13" spans="1:4">
      <c r="A13" s="163"/>
      <c r="D13" s="422"/>
    </row>
    <row r="14" spans="1:4">
      <c r="D14" s="486"/>
    </row>
    <row r="16" spans="1:4">
      <c r="D16" s="486"/>
    </row>
    <row r="17" spans="4:4">
      <c r="D17" s="487"/>
    </row>
    <row r="41" spans="1:4" s="71" customFormat="1" ht="47.25">
      <c r="A41" s="612"/>
      <c r="B41" s="504" t="s">
        <v>181</v>
      </c>
      <c r="C41" s="504" t="s">
        <v>182</v>
      </c>
      <c r="D41" s="614"/>
    </row>
    <row r="42" spans="1:4">
      <c r="A42" s="624"/>
      <c r="B42" s="684" t="s">
        <v>201</v>
      </c>
      <c r="C42" s="686" t="s">
        <v>550</v>
      </c>
      <c r="D42" s="626"/>
    </row>
  </sheetData>
  <printOptions horizontalCentered="1"/>
  <pageMargins left="0.70866141732283472" right="0.70866141732283472" top="1.3385826771653544" bottom="0.74803149606299213" header="0.31496062992125984" footer="0.31496062992125984"/>
  <pageSetup paperSize="9" scale="92"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2" manualBreakCount="2">
    <brk id="9" max="3" man="1"/>
    <brk id="39" max="3"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0"/>
  <sheetViews>
    <sheetView showGridLines="0" view="pageBreakPreview" zoomScaleNormal="100" zoomScaleSheetLayoutView="100" zoomScalePageLayoutView="50" workbookViewId="0">
      <selection activeCell="B3" sqref="B3:C3"/>
    </sheetView>
  </sheetViews>
  <sheetFormatPr defaultColWidth="8.85546875" defaultRowHeight="15"/>
  <cols>
    <col min="1" max="1" width="7.42578125" customWidth="1"/>
    <col min="2" max="3" width="58.5703125" customWidth="1"/>
    <col min="4" max="4" width="7.42578125" style="4" customWidth="1"/>
    <col min="5" max="5" width="6.85546875" customWidth="1"/>
    <col min="6" max="6" width="60.5703125" customWidth="1"/>
    <col min="7" max="7" width="55.5703125" customWidth="1"/>
    <col min="8" max="8" width="7" customWidth="1"/>
  </cols>
  <sheetData>
    <row r="1" spans="1:7">
      <c r="A1" s="385"/>
      <c r="B1" s="385"/>
      <c r="C1" s="385"/>
      <c r="D1" s="391"/>
    </row>
    <row r="2" spans="1:7" s="71" customFormat="1" ht="45" customHeight="1">
      <c r="A2" s="501" t="s">
        <v>722</v>
      </c>
      <c r="B2" s="389" t="s">
        <v>803</v>
      </c>
      <c r="C2" s="389" t="s">
        <v>786</v>
      </c>
      <c r="D2" s="501" t="str">
        <f>A2</f>
        <v>EXPN</v>
      </c>
    </row>
    <row r="3" spans="1:7" s="1" customFormat="1" ht="108.6" customHeight="1">
      <c r="A3" s="5" t="s">
        <v>723</v>
      </c>
      <c r="B3" s="32" t="s">
        <v>934</v>
      </c>
      <c r="C3" s="286" t="s">
        <v>935</v>
      </c>
      <c r="D3" s="5" t="str">
        <f>A3</f>
        <v>EXPN.1</v>
      </c>
      <c r="F3" s="32"/>
      <c r="G3" s="32"/>
    </row>
    <row r="4" spans="1:7" s="1" customFormat="1">
      <c r="B4" s="266"/>
      <c r="C4" s="267"/>
      <c r="D4" s="5"/>
      <c r="F4" s="266"/>
      <c r="G4" s="267"/>
    </row>
    <row r="6" spans="1:7" hidden="1"/>
    <row r="7" spans="1:7" hidden="1"/>
    <row r="8" spans="1:7" hidden="1"/>
    <row r="10" spans="1:7" ht="31.5">
      <c r="B10" s="271" t="s">
        <v>801</v>
      </c>
      <c r="C10" s="663" t="s">
        <v>802</v>
      </c>
    </row>
  </sheetData>
  <printOptions horizontalCentered="1"/>
  <pageMargins left="0.70866141732283472" right="0.70866141732283472" top="1.3385826771653544" bottom="0.74803149606299213" header="0.31496062992125984" footer="0.31496062992125984"/>
  <pageSetup scale="85"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1" manualBreakCount="1">
    <brk id="5" max="3" man="1"/>
  </rowBreaks>
  <colBreaks count="1" manualBreakCount="1">
    <brk id="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48"/>
  <sheetViews>
    <sheetView view="pageBreakPreview" zoomScaleNormal="100" zoomScaleSheetLayoutView="100" workbookViewId="0">
      <selection activeCell="A26" sqref="A26"/>
    </sheetView>
  </sheetViews>
  <sheetFormatPr defaultColWidth="8.85546875" defaultRowHeight="15"/>
  <cols>
    <col min="1" max="1" width="65.5703125" style="115" customWidth="1"/>
    <col min="2" max="2" width="8.85546875" style="115"/>
    <col min="3" max="3" width="65.5703125" style="132" customWidth="1"/>
  </cols>
  <sheetData>
    <row r="1" spans="1:3">
      <c r="A1"/>
      <c r="B1"/>
      <c r="C1"/>
    </row>
    <row r="2" spans="1:3" s="127" customFormat="1" ht="31.5" thickBot="1">
      <c r="A2" s="363" t="s">
        <v>251</v>
      </c>
      <c r="B2" s="363"/>
      <c r="C2" s="360" t="s">
        <v>252</v>
      </c>
    </row>
    <row r="4" spans="1:3" ht="20.25" customHeight="1">
      <c r="A4" s="735" t="s">
        <v>253</v>
      </c>
      <c r="B4" s="368" t="s">
        <v>254</v>
      </c>
      <c r="C4" s="735" t="s">
        <v>184</v>
      </c>
    </row>
    <row r="5" spans="1:3" ht="15.75" thickBot="1">
      <c r="A5" s="736"/>
      <c r="B5" s="369" t="s">
        <v>255</v>
      </c>
      <c r="C5" s="736"/>
    </row>
    <row r="6" spans="1:3" s="1" customFormat="1" ht="18" customHeight="1">
      <c r="A6" s="128" t="s">
        <v>208</v>
      </c>
      <c r="B6" s="307">
        <v>2</v>
      </c>
      <c r="C6" s="129" t="s">
        <v>209</v>
      </c>
    </row>
    <row r="7" spans="1:3" s="1" customFormat="1" ht="18" customHeight="1">
      <c r="A7" s="130" t="s">
        <v>256</v>
      </c>
      <c r="B7" s="308">
        <v>3</v>
      </c>
      <c r="C7" s="131" t="s">
        <v>220</v>
      </c>
    </row>
    <row r="8" spans="1:3" s="1" customFormat="1" ht="18" customHeight="1">
      <c r="A8" s="130" t="s">
        <v>251</v>
      </c>
      <c r="B8" s="308">
        <v>4</v>
      </c>
      <c r="C8" s="131" t="s">
        <v>252</v>
      </c>
    </row>
    <row r="9" spans="1:3" s="1" customFormat="1" ht="18" customHeight="1">
      <c r="A9" s="130" t="s">
        <v>217</v>
      </c>
      <c r="B9" s="308">
        <v>6</v>
      </c>
      <c r="C9" s="131" t="s">
        <v>218</v>
      </c>
    </row>
    <row r="10" spans="1:3" s="1" customFormat="1" ht="18" customHeight="1">
      <c r="A10" s="130" t="s">
        <v>257</v>
      </c>
      <c r="B10" s="308">
        <v>8</v>
      </c>
      <c r="C10" s="131" t="s">
        <v>258</v>
      </c>
    </row>
    <row r="11" spans="1:3" s="1" customFormat="1" ht="18" customHeight="1">
      <c r="A11" s="130" t="s">
        <v>259</v>
      </c>
      <c r="B11" s="308">
        <v>15</v>
      </c>
      <c r="C11" s="131" t="s">
        <v>260</v>
      </c>
    </row>
    <row r="12" spans="1:3" s="71" customFormat="1" ht="28.5" customHeight="1" thickBot="1">
      <c r="A12" s="410" t="s">
        <v>309</v>
      </c>
      <c r="B12" s="413" t="s">
        <v>475</v>
      </c>
      <c r="C12" s="411" t="s">
        <v>310</v>
      </c>
    </row>
    <row r="13" spans="1:3" ht="25.5">
      <c r="A13" s="408" t="s">
        <v>779</v>
      </c>
      <c r="B13" s="307">
        <v>19</v>
      </c>
      <c r="C13" s="409" t="s">
        <v>782</v>
      </c>
    </row>
    <row r="14" spans="1:3" ht="25.5">
      <c r="A14" s="148" t="s">
        <v>780</v>
      </c>
      <c r="B14" s="308">
        <v>20</v>
      </c>
      <c r="C14" s="149" t="s">
        <v>783</v>
      </c>
    </row>
    <row r="15" spans="1:3" ht="30" customHeight="1">
      <c r="A15" s="148" t="s">
        <v>781</v>
      </c>
      <c r="B15" s="308">
        <v>21</v>
      </c>
      <c r="C15" s="149" t="s">
        <v>784</v>
      </c>
    </row>
    <row r="16" spans="1:3" ht="30" customHeight="1">
      <c r="A16" s="408" t="s">
        <v>576</v>
      </c>
      <c r="B16" s="307">
        <v>22</v>
      </c>
      <c r="C16" s="409" t="s">
        <v>573</v>
      </c>
    </row>
    <row r="17" spans="1:3" ht="30" customHeight="1">
      <c r="A17" s="148" t="s">
        <v>577</v>
      </c>
      <c r="B17" s="308">
        <v>62</v>
      </c>
      <c r="C17" s="149" t="s">
        <v>700</v>
      </c>
    </row>
    <row r="18" spans="1:3" ht="30" customHeight="1">
      <c r="A18" s="148" t="s">
        <v>701</v>
      </c>
      <c r="B18" s="308">
        <v>102</v>
      </c>
      <c r="C18" s="149" t="s">
        <v>574</v>
      </c>
    </row>
    <row r="19" spans="1:3" s="71" customFormat="1" ht="28.5" customHeight="1" thickBot="1">
      <c r="A19" s="410" t="s">
        <v>303</v>
      </c>
      <c r="B19" s="413" t="s">
        <v>475</v>
      </c>
      <c r="C19" s="411" t="s">
        <v>304</v>
      </c>
    </row>
    <row r="20" spans="1:3">
      <c r="A20" s="408" t="s">
        <v>311</v>
      </c>
      <c r="B20" s="307">
        <v>136</v>
      </c>
      <c r="C20" s="409" t="s">
        <v>312</v>
      </c>
    </row>
    <row r="21" spans="1:3">
      <c r="A21" s="148" t="s">
        <v>556</v>
      </c>
      <c r="B21" s="308">
        <v>138</v>
      </c>
      <c r="C21" s="149" t="s">
        <v>678</v>
      </c>
    </row>
    <row r="22" spans="1:3" ht="25.5">
      <c r="A22" s="148" t="s">
        <v>557</v>
      </c>
      <c r="B22" s="308">
        <v>141</v>
      </c>
      <c r="C22" s="149" t="s">
        <v>765</v>
      </c>
    </row>
    <row r="23" spans="1:3">
      <c r="A23" s="148" t="s">
        <v>558</v>
      </c>
      <c r="B23" s="308">
        <v>144</v>
      </c>
      <c r="C23" s="149" t="s">
        <v>766</v>
      </c>
    </row>
    <row r="24" spans="1:3">
      <c r="A24" s="148" t="s">
        <v>314</v>
      </c>
      <c r="B24" s="308">
        <f t="shared" ref="B24" si="0">B23+3</f>
        <v>147</v>
      </c>
      <c r="C24" s="149" t="s">
        <v>313</v>
      </c>
    </row>
    <row r="25" spans="1:3">
      <c r="A25" s="148" t="s">
        <v>159</v>
      </c>
      <c r="B25" s="308">
        <v>149</v>
      </c>
      <c r="C25" s="149" t="s">
        <v>158</v>
      </c>
    </row>
    <row r="26" spans="1:3">
      <c r="A26" s="148" t="s">
        <v>160</v>
      </c>
      <c r="B26" s="308">
        <v>152</v>
      </c>
      <c r="C26" s="149" t="s">
        <v>161</v>
      </c>
    </row>
    <row r="27" spans="1:3">
      <c r="A27" s="148" t="s">
        <v>162</v>
      </c>
      <c r="B27" s="308">
        <v>155</v>
      </c>
      <c r="C27" s="149" t="s">
        <v>204</v>
      </c>
    </row>
    <row r="28" spans="1:3" ht="38.25">
      <c r="A28" s="148" t="s">
        <v>163</v>
      </c>
      <c r="B28" s="308">
        <v>158</v>
      </c>
      <c r="C28" s="149" t="s">
        <v>164</v>
      </c>
    </row>
    <row r="29" spans="1:3" ht="19.5" customHeight="1">
      <c r="A29" s="148" t="s">
        <v>166</v>
      </c>
      <c r="B29" s="308">
        <v>161</v>
      </c>
      <c r="C29" s="149" t="s">
        <v>165</v>
      </c>
    </row>
    <row r="30" spans="1:3" ht="29.25" customHeight="1">
      <c r="A30" s="148" t="s">
        <v>168</v>
      </c>
      <c r="B30" s="308">
        <v>164</v>
      </c>
      <c r="C30" s="149" t="s">
        <v>167</v>
      </c>
    </row>
    <row r="31" spans="1:3" ht="19.5" customHeight="1">
      <c r="A31" s="148" t="s">
        <v>170</v>
      </c>
      <c r="B31" s="308">
        <v>167</v>
      </c>
      <c r="C31" s="149" t="s">
        <v>169</v>
      </c>
    </row>
    <row r="32" spans="1:3" ht="19.5" customHeight="1">
      <c r="A32" s="148" t="s">
        <v>171</v>
      </c>
      <c r="B32" s="308">
        <v>170</v>
      </c>
      <c r="C32" s="149" t="s">
        <v>172</v>
      </c>
    </row>
    <row r="33" spans="1:3" ht="19.5" customHeight="1">
      <c r="A33" s="148" t="s">
        <v>173</v>
      </c>
      <c r="B33" s="308">
        <v>173</v>
      </c>
      <c r="C33" s="149" t="s">
        <v>174</v>
      </c>
    </row>
    <row r="34" spans="1:3" ht="19.5" customHeight="1">
      <c r="A34" s="148" t="s">
        <v>175</v>
      </c>
      <c r="B34" s="308">
        <v>176</v>
      </c>
      <c r="C34" s="149" t="s">
        <v>176</v>
      </c>
    </row>
    <row r="35" spans="1:3" ht="19.5" customHeight="1">
      <c r="A35" s="148" t="s">
        <v>177</v>
      </c>
      <c r="B35" s="308">
        <v>179</v>
      </c>
      <c r="C35" s="149" t="s">
        <v>178</v>
      </c>
    </row>
    <row r="36" spans="1:3" ht="29.25" customHeight="1">
      <c r="A36" s="148" t="s">
        <v>202</v>
      </c>
      <c r="B36" s="308">
        <v>182</v>
      </c>
      <c r="C36" s="149" t="s">
        <v>203</v>
      </c>
    </row>
    <row r="37" spans="1:3" ht="19.5" customHeight="1">
      <c r="A37" s="148" t="s">
        <v>179</v>
      </c>
      <c r="B37" s="308">
        <v>185</v>
      </c>
      <c r="C37" s="149" t="s">
        <v>180</v>
      </c>
    </row>
    <row r="38" spans="1:3" ht="19.5" customHeight="1">
      <c r="A38" s="148" t="s">
        <v>580</v>
      </c>
      <c r="B38" s="308">
        <v>188</v>
      </c>
      <c r="C38" s="149" t="s">
        <v>427</v>
      </c>
    </row>
    <row r="39" spans="1:3" ht="19.5" customHeight="1">
      <c r="A39" s="148" t="s">
        <v>430</v>
      </c>
      <c r="B39" s="308">
        <v>191</v>
      </c>
      <c r="C39" s="149" t="s">
        <v>429</v>
      </c>
    </row>
    <row r="40" spans="1:3" ht="29.25" customHeight="1">
      <c r="A40" s="148" t="s">
        <v>579</v>
      </c>
      <c r="B40" s="308">
        <v>194</v>
      </c>
      <c r="C40" s="149" t="s">
        <v>600</v>
      </c>
    </row>
    <row r="41" spans="1:3" ht="32.25" customHeight="1">
      <c r="A41" s="148" t="s">
        <v>181</v>
      </c>
      <c r="B41" s="308">
        <v>197</v>
      </c>
      <c r="C41" s="149" t="s">
        <v>182</v>
      </c>
    </row>
    <row r="42" spans="1:3" s="71" customFormat="1" ht="28.5" customHeight="1" thickBot="1">
      <c r="A42" s="410" t="s">
        <v>575</v>
      </c>
      <c r="B42" s="413" t="s">
        <v>475</v>
      </c>
      <c r="C42" s="411" t="s">
        <v>305</v>
      </c>
    </row>
    <row r="43" spans="1:3" ht="19.5" customHeight="1">
      <c r="A43" s="412" t="s">
        <v>785</v>
      </c>
      <c r="B43" s="307">
        <v>200</v>
      </c>
      <c r="C43" s="409" t="s">
        <v>786</v>
      </c>
    </row>
    <row r="44" spans="1:3" ht="19.5" customHeight="1">
      <c r="A44" s="151" t="s">
        <v>578</v>
      </c>
      <c r="B44" s="307">
        <v>202</v>
      </c>
      <c r="C44" s="149" t="s">
        <v>186</v>
      </c>
    </row>
    <row r="45" spans="1:3" ht="19.5" customHeight="1">
      <c r="A45" s="151" t="s">
        <v>187</v>
      </c>
      <c r="B45" s="307">
        <v>204</v>
      </c>
      <c r="C45" s="149" t="s">
        <v>188</v>
      </c>
    </row>
    <row r="46" spans="1:3" ht="19.5" customHeight="1">
      <c r="A46" s="151" t="s">
        <v>285</v>
      </c>
      <c r="B46" s="307">
        <v>206</v>
      </c>
      <c r="C46" s="149" t="s">
        <v>566</v>
      </c>
    </row>
    <row r="47" spans="1:3" ht="19.5" customHeight="1">
      <c r="A47" s="151" t="s">
        <v>189</v>
      </c>
      <c r="B47" s="307">
        <v>208</v>
      </c>
      <c r="C47" s="149" t="s">
        <v>190</v>
      </c>
    </row>
    <row r="48" spans="1:3" ht="19.5" customHeight="1">
      <c r="A48" s="152" t="s">
        <v>191</v>
      </c>
      <c r="B48" s="307">
        <v>210</v>
      </c>
      <c r="C48" s="150" t="s">
        <v>192</v>
      </c>
    </row>
  </sheetData>
  <mergeCells count="2">
    <mergeCell ref="A4:A5"/>
    <mergeCell ref="C4:C5"/>
  </mergeCells>
  <hyperlinks>
    <hyperlink ref="B12" location="'CH1'!A1" display="Go To"/>
    <hyperlink ref="B42" location="'CH2'!A1" display="Go To"/>
    <hyperlink ref="B19" location="'CH2'!A1" display="Go To"/>
  </hyperlinks>
  <printOptions horizontalCentered="1"/>
  <pageMargins left="0.70866141732283472" right="0.70866141732283472" top="0.74803149606299213" bottom="0.74803149606299213" header="0.31496062992125984" footer="0.31496062992125984"/>
  <pageSetup paperSize="9" scale="86"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1" manualBreakCount="1">
    <brk id="27" max="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9"/>
  <sheetViews>
    <sheetView showGridLines="0" view="pageBreakPreview" zoomScaleNormal="100" zoomScaleSheetLayoutView="100" zoomScalePageLayoutView="70" workbookViewId="0">
      <selection activeCell="B4" sqref="B4:C6"/>
    </sheetView>
  </sheetViews>
  <sheetFormatPr defaultColWidth="8.85546875" defaultRowHeight="15"/>
  <cols>
    <col min="1" max="1" width="5.140625" style="163" customWidth="1"/>
    <col min="2" max="3" width="58.5703125" customWidth="1"/>
    <col min="4" max="4" width="4.140625" style="511" customWidth="1"/>
    <col min="5" max="5" width="4.140625" style="3" customWidth="1"/>
    <col min="6" max="7" width="60.5703125" customWidth="1"/>
    <col min="8" max="8" width="4.42578125" customWidth="1"/>
  </cols>
  <sheetData>
    <row r="1" spans="1:7">
      <c r="A1" s="502"/>
      <c r="B1" s="385"/>
      <c r="C1" s="385"/>
      <c r="D1" s="507"/>
    </row>
    <row r="2" spans="1:7" s="71" customFormat="1" ht="45" customHeight="1">
      <c r="A2" s="501">
        <v>1</v>
      </c>
      <c r="B2" s="389" t="s">
        <v>578</v>
      </c>
      <c r="C2" s="389" t="s">
        <v>186</v>
      </c>
      <c r="D2" s="508">
        <f>A2</f>
        <v>1</v>
      </c>
      <c r="E2" s="281"/>
    </row>
    <row r="3" spans="1:7" s="506" customFormat="1" ht="18.75">
      <c r="A3" s="503"/>
      <c r="B3" s="504"/>
      <c r="C3" s="505"/>
      <c r="D3" s="509"/>
      <c r="E3" s="281"/>
      <c r="F3" s="504"/>
      <c r="G3" s="505"/>
    </row>
    <row r="4" spans="1:7" s="1" customFormat="1" ht="108.6" customHeight="1">
      <c r="A4" s="163">
        <v>1.1000000000000001</v>
      </c>
      <c r="B4" s="270" t="s">
        <v>936</v>
      </c>
      <c r="C4" s="292" t="s">
        <v>937</v>
      </c>
      <c r="D4" s="512">
        <f>A4</f>
        <v>1.1000000000000001</v>
      </c>
      <c r="E4" s="282"/>
      <c r="F4" s="32"/>
      <c r="G4" s="32"/>
    </row>
    <row r="5" spans="1:7" s="1" customFormat="1">
      <c r="A5" s="163"/>
      <c r="B5" s="263"/>
      <c r="C5" s="285"/>
      <c r="D5" s="512"/>
      <c r="E5" s="283"/>
      <c r="F5" s="266"/>
      <c r="G5" s="267"/>
    </row>
    <row r="6" spans="1:7" ht="60">
      <c r="A6" s="163">
        <v>1.2</v>
      </c>
      <c r="B6" s="270" t="s">
        <v>938</v>
      </c>
      <c r="C6" s="292" t="s">
        <v>939</v>
      </c>
      <c r="D6" s="513">
        <f>A6</f>
        <v>1.2</v>
      </c>
    </row>
    <row r="7" spans="1:7">
      <c r="C7" s="287"/>
    </row>
    <row r="8" spans="1:7">
      <c r="C8" s="287"/>
    </row>
    <row r="9" spans="1:7" ht="38.25" customHeight="1">
      <c r="B9" s="271" t="s">
        <v>578</v>
      </c>
      <c r="C9" s="271" t="s">
        <v>186</v>
      </c>
      <c r="D9" s="510"/>
      <c r="E9" s="282"/>
      <c r="F9" s="32"/>
      <c r="G9" s="32"/>
    </row>
  </sheetData>
  <printOptions horizontalCentered="1"/>
  <pageMargins left="0.70866141732283472" right="0.70866141732283472" top="1.3385826771653544" bottom="0.74803149606299213" header="0.31496062992125984" footer="0.31496062992125984"/>
  <pageSetup scale="89"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1" manualBreakCount="1">
    <brk id="7" max="3" man="1"/>
  </rowBreaks>
  <colBreaks count="1" manualBreakCount="1">
    <brk id="4" max="1048575"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
  <sheetViews>
    <sheetView showGridLines="0" view="pageBreakPreview" zoomScaleNormal="100" zoomScaleSheetLayoutView="100" zoomScalePageLayoutView="70" workbookViewId="0">
      <selection activeCell="B4" sqref="B4:C6"/>
    </sheetView>
  </sheetViews>
  <sheetFormatPr defaultColWidth="8.85546875" defaultRowHeight="15"/>
  <cols>
    <col min="1" max="1" width="5.85546875" style="163" customWidth="1"/>
    <col min="2" max="3" width="58.5703125" customWidth="1"/>
    <col min="4" max="4" width="4.140625" style="511" customWidth="1"/>
    <col min="5" max="5" width="6.42578125" customWidth="1"/>
    <col min="6" max="7" width="60.5703125" customWidth="1"/>
    <col min="8" max="8" width="5.5703125" customWidth="1"/>
  </cols>
  <sheetData>
    <row r="1" spans="1:7">
      <c r="A1" s="502"/>
      <c r="B1" s="385"/>
      <c r="C1" s="385"/>
      <c r="D1" s="507"/>
    </row>
    <row r="2" spans="1:7" s="71" customFormat="1" ht="45" customHeight="1">
      <c r="A2" s="501">
        <v>2</v>
      </c>
      <c r="B2" s="389" t="s">
        <v>187</v>
      </c>
      <c r="C2" s="389" t="s">
        <v>188</v>
      </c>
      <c r="D2" s="508">
        <f>A2</f>
        <v>2</v>
      </c>
    </row>
    <row r="3" spans="1:7" s="506" customFormat="1" ht="18.75">
      <c r="A3" s="503"/>
      <c r="B3" s="504"/>
      <c r="C3" s="505"/>
      <c r="D3" s="509"/>
      <c r="F3" s="504"/>
      <c r="G3" s="505"/>
    </row>
    <row r="4" spans="1:7" s="1" customFormat="1" ht="108.6" customHeight="1">
      <c r="A4" s="163">
        <v>2.1</v>
      </c>
      <c r="B4" s="270" t="s">
        <v>940</v>
      </c>
      <c r="C4" s="292" t="s">
        <v>941</v>
      </c>
      <c r="D4" s="512">
        <f>A4</f>
        <v>2.1</v>
      </c>
    </row>
    <row r="5" spans="1:7" s="1" customFormat="1">
      <c r="A5" s="163"/>
      <c r="B5" s="263"/>
      <c r="C5" s="285"/>
      <c r="D5" s="512"/>
    </row>
    <row r="6" spans="1:7" ht="60">
      <c r="A6" s="163">
        <v>2.2000000000000002</v>
      </c>
      <c r="B6" s="270" t="s">
        <v>942</v>
      </c>
      <c r="C6" s="292" t="s">
        <v>943</v>
      </c>
      <c r="D6" s="513">
        <f>A6</f>
        <v>2.2000000000000002</v>
      </c>
    </row>
    <row r="7" spans="1:7">
      <c r="B7" s="270"/>
      <c r="C7" s="292"/>
      <c r="D7" s="513"/>
    </row>
    <row r="8" spans="1:7" ht="34.5" customHeight="1">
      <c r="B8" s="271" t="s">
        <v>187</v>
      </c>
      <c r="C8" s="271" t="s">
        <v>188</v>
      </c>
    </row>
    <row r="9" spans="1:7">
      <c r="C9" s="287"/>
    </row>
    <row r="10" spans="1:7" ht="93" customHeight="1">
      <c r="D10" s="510"/>
    </row>
  </sheetData>
  <printOptions horizontalCentered="1"/>
  <pageMargins left="0.70866141732283472" right="0.70866141732283472" top="1.3385826771653544" bottom="0.74803149606299213" header="0.31496062992125984" footer="0.31496062992125984"/>
  <pageSetup scale="88"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1" manualBreakCount="1">
    <brk id="6" max="3" man="1"/>
  </rowBreaks>
  <colBreaks count="1" manualBreakCount="1">
    <brk id="4" max="1048575"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9"/>
  <sheetViews>
    <sheetView showGridLines="0" view="pageBreakPreview" zoomScaleNormal="100" zoomScaleSheetLayoutView="100" zoomScalePageLayoutView="70" workbookViewId="0">
      <selection activeCell="B4" sqref="B4:C6"/>
    </sheetView>
  </sheetViews>
  <sheetFormatPr defaultColWidth="8.85546875" defaultRowHeight="15"/>
  <cols>
    <col min="1" max="1" width="6.42578125" style="163" customWidth="1"/>
    <col min="2" max="3" width="58.5703125" customWidth="1"/>
    <col min="4" max="4" width="4.140625" style="511" customWidth="1"/>
  </cols>
  <sheetData>
    <row r="1" spans="1:4">
      <c r="A1" s="502"/>
      <c r="B1" s="385"/>
      <c r="C1" s="385"/>
      <c r="D1" s="507"/>
    </row>
    <row r="2" spans="1:4" s="71" customFormat="1" ht="45" customHeight="1">
      <c r="A2" s="501">
        <v>3</v>
      </c>
      <c r="B2" s="389" t="s">
        <v>285</v>
      </c>
      <c r="C2" s="389" t="s">
        <v>566</v>
      </c>
      <c r="D2" s="508">
        <f>A2</f>
        <v>3</v>
      </c>
    </row>
    <row r="3" spans="1:4" s="506" customFormat="1" ht="18.75">
      <c r="A3" s="503"/>
      <c r="B3" s="504"/>
      <c r="C3" s="505"/>
      <c r="D3" s="509"/>
    </row>
    <row r="4" spans="1:4" s="1" customFormat="1" ht="108.6" customHeight="1">
      <c r="A4" s="163">
        <v>3.1</v>
      </c>
      <c r="B4" s="270" t="s">
        <v>944</v>
      </c>
      <c r="C4" s="292" t="s">
        <v>945</v>
      </c>
      <c r="D4" s="512">
        <f>A4</f>
        <v>3.1</v>
      </c>
    </row>
    <row r="5" spans="1:4" s="1" customFormat="1">
      <c r="A5" s="163"/>
      <c r="B5" s="263"/>
      <c r="C5" s="285"/>
      <c r="D5" s="512"/>
    </row>
    <row r="6" spans="1:4" ht="60">
      <c r="A6" s="163">
        <v>3.2</v>
      </c>
      <c r="B6" s="270" t="s">
        <v>946</v>
      </c>
      <c r="C6" s="292" t="s">
        <v>947</v>
      </c>
      <c r="D6" s="513">
        <f>A6</f>
        <v>3.2</v>
      </c>
    </row>
    <row r="7" spans="1:4">
      <c r="C7" s="287"/>
    </row>
    <row r="8" spans="1:4">
      <c r="C8" s="287"/>
    </row>
    <row r="9" spans="1:4" ht="33" customHeight="1">
      <c r="B9" s="271" t="s">
        <v>285</v>
      </c>
      <c r="C9" s="271" t="s">
        <v>566</v>
      </c>
      <c r="D9" s="510"/>
    </row>
  </sheetData>
  <printOptions horizontalCentered="1"/>
  <pageMargins left="0.70866141732283472" right="0.70866141732283472" top="1.3385826771653544" bottom="0.74803149606299213" header="0.31496062992125984" footer="0.31496062992125984"/>
  <pageSetup scale="88"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1" manualBreakCount="1">
    <brk id="7" max="3" man="1"/>
  </row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0"/>
  <sheetViews>
    <sheetView showGridLines="0" view="pageBreakPreview" zoomScaleNormal="100" zoomScaleSheetLayoutView="100" zoomScalePageLayoutView="70" workbookViewId="0">
      <selection activeCell="B4" sqref="B4:C6"/>
    </sheetView>
  </sheetViews>
  <sheetFormatPr defaultColWidth="8.85546875" defaultRowHeight="15"/>
  <cols>
    <col min="1" max="1" width="6" style="163" customWidth="1"/>
    <col min="2" max="2" width="58.85546875" customWidth="1"/>
    <col min="3" max="3" width="60.5703125" customWidth="1"/>
    <col min="4" max="4" width="4.140625" style="511" customWidth="1"/>
  </cols>
  <sheetData>
    <row r="1" spans="1:4">
      <c r="A1" s="502"/>
      <c r="B1" s="385"/>
      <c r="C1" s="385"/>
      <c r="D1" s="507"/>
    </row>
    <row r="2" spans="1:4" s="71" customFormat="1" ht="45" customHeight="1">
      <c r="A2" s="501">
        <v>4</v>
      </c>
      <c r="B2" s="389" t="s">
        <v>189</v>
      </c>
      <c r="C2" s="389" t="s">
        <v>190</v>
      </c>
      <c r="D2" s="508">
        <f>A2</f>
        <v>4</v>
      </c>
    </row>
    <row r="3" spans="1:4" s="506" customFormat="1" ht="18.75">
      <c r="A3" s="503"/>
      <c r="B3" s="504"/>
      <c r="C3" s="505"/>
      <c r="D3" s="509"/>
    </row>
    <row r="4" spans="1:4" s="1" customFormat="1" ht="90">
      <c r="A4" s="163">
        <v>4.0999999999999996</v>
      </c>
      <c r="B4" s="270" t="s">
        <v>948</v>
      </c>
      <c r="C4" s="292" t="s">
        <v>949</v>
      </c>
      <c r="D4" s="512">
        <f>A4</f>
        <v>4.0999999999999996</v>
      </c>
    </row>
    <row r="5" spans="1:4" s="1" customFormat="1">
      <c r="A5" s="163"/>
      <c r="B5" s="263"/>
      <c r="C5" s="285"/>
      <c r="D5" s="512"/>
    </row>
    <row r="6" spans="1:4" ht="60">
      <c r="A6" s="163">
        <v>4.2</v>
      </c>
      <c r="B6" s="270" t="s">
        <v>950</v>
      </c>
      <c r="C6" s="292" t="s">
        <v>951</v>
      </c>
      <c r="D6" s="513">
        <f>A6</f>
        <v>4.2</v>
      </c>
    </row>
    <row r="7" spans="1:4">
      <c r="C7" s="287"/>
    </row>
    <row r="8" spans="1:4">
      <c r="C8" s="287"/>
    </row>
    <row r="9" spans="1:4" ht="25.5" customHeight="1">
      <c r="B9" s="271" t="s">
        <v>189</v>
      </c>
      <c r="C9" s="252" t="s">
        <v>190</v>
      </c>
    </row>
    <row r="10" spans="1:4">
      <c r="D10" s="510"/>
    </row>
  </sheetData>
  <printOptions horizontalCentered="1"/>
  <pageMargins left="0.70866141732283472" right="0.70866141732283472" top="1.3385826771653544" bottom="0.74803149606299213" header="0.31496062992125984" footer="0.31496062992125984"/>
  <pageSetup scale="86"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1" manualBreakCount="1">
    <brk id="7" max="3"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1"/>
  <sheetViews>
    <sheetView showGridLines="0" view="pageBreakPreview" zoomScaleNormal="90" zoomScaleSheetLayoutView="100" zoomScalePageLayoutView="70" workbookViewId="0">
      <selection activeCell="B4" sqref="B4:C6"/>
    </sheetView>
  </sheetViews>
  <sheetFormatPr defaultColWidth="8.85546875" defaultRowHeight="15"/>
  <cols>
    <col min="1" max="1" width="5" style="163" customWidth="1"/>
    <col min="2" max="3" width="60.42578125" customWidth="1"/>
    <col min="4" max="4" width="4.140625" style="511" customWidth="1"/>
  </cols>
  <sheetData>
    <row r="1" spans="1:4">
      <c r="A1" s="502"/>
      <c r="B1" s="385"/>
      <c r="C1" s="385"/>
      <c r="D1" s="507"/>
    </row>
    <row r="2" spans="1:4" s="71" customFormat="1" ht="45" customHeight="1">
      <c r="A2" s="501">
        <v>5</v>
      </c>
      <c r="B2" s="389" t="s">
        <v>191</v>
      </c>
      <c r="C2" s="389" t="s">
        <v>192</v>
      </c>
      <c r="D2" s="508">
        <f>A2</f>
        <v>5</v>
      </c>
    </row>
    <row r="3" spans="1:4" s="506" customFormat="1" ht="18.75">
      <c r="A3" s="503"/>
      <c r="B3" s="504"/>
      <c r="C3" s="505"/>
      <c r="D3" s="509"/>
    </row>
    <row r="4" spans="1:4" s="1" customFormat="1" ht="90">
      <c r="A4" s="163">
        <v>5.0999999999999996</v>
      </c>
      <c r="B4" s="270" t="s">
        <v>952</v>
      </c>
      <c r="C4" s="292" t="s">
        <v>953</v>
      </c>
      <c r="D4" s="512">
        <f>A4</f>
        <v>5.0999999999999996</v>
      </c>
    </row>
    <row r="5" spans="1:4" s="1" customFormat="1">
      <c r="A5" s="163"/>
      <c r="B5" s="263"/>
      <c r="C5" s="285"/>
      <c r="D5" s="512"/>
    </row>
    <row r="6" spans="1:4" ht="60">
      <c r="A6" s="163">
        <v>5.2</v>
      </c>
      <c r="B6" s="270" t="s">
        <v>954</v>
      </c>
      <c r="C6" s="292" t="s">
        <v>955</v>
      </c>
      <c r="D6" s="513">
        <f>A6</f>
        <v>5.2</v>
      </c>
    </row>
    <row r="7" spans="1:4">
      <c r="C7" s="287"/>
    </row>
    <row r="8" spans="1:4">
      <c r="C8" s="287"/>
    </row>
    <row r="9" spans="1:4" ht="33.75" customHeight="1">
      <c r="B9" s="271" t="s">
        <v>191</v>
      </c>
      <c r="C9" s="252" t="s">
        <v>192</v>
      </c>
    </row>
    <row r="10" spans="1:4">
      <c r="D10" s="510"/>
    </row>
    <row r="11" spans="1:4" ht="50.1" customHeight="1"/>
  </sheetData>
  <printOptions horizontalCentered="1"/>
  <pageMargins left="0.70866141732283472" right="0.70866141732283472" top="1.3385826771653544" bottom="0.74803149606299213" header="0.31496062992125984" footer="0.31496062992125984"/>
  <pageSetup scale="86"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1" manualBreakCount="1">
    <brk id="7"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view="pageBreakPreview" zoomScaleNormal="100" zoomScaleSheetLayoutView="100" zoomScalePageLayoutView="90" workbookViewId="0">
      <selection activeCell="C5" sqref="C5"/>
    </sheetView>
  </sheetViews>
  <sheetFormatPr defaultColWidth="8.85546875" defaultRowHeight="15"/>
  <cols>
    <col min="1" max="1" width="7.5703125" style="163" customWidth="1"/>
    <col min="2" max="3" width="60" customWidth="1"/>
    <col min="4" max="4" width="7.42578125" style="163" customWidth="1"/>
  </cols>
  <sheetData>
    <row r="1" spans="1:4" ht="60" customHeight="1"/>
    <row r="2" spans="1:4" ht="33" thickBot="1">
      <c r="A2" s="421">
        <v>1</v>
      </c>
      <c r="B2" s="364" t="s">
        <v>217</v>
      </c>
      <c r="C2" s="365" t="s">
        <v>218</v>
      </c>
      <c r="D2" s="365">
        <v>1</v>
      </c>
    </row>
    <row r="3" spans="1:4" ht="6.75" customHeight="1">
      <c r="A3" s="298"/>
      <c r="B3" s="299"/>
      <c r="C3" s="300"/>
      <c r="D3" s="298"/>
    </row>
    <row r="4" spans="1:4" ht="89.25">
      <c r="A4" s="452">
        <v>1</v>
      </c>
      <c r="B4" s="297" t="s">
        <v>582</v>
      </c>
      <c r="C4" s="296" t="s">
        <v>702</v>
      </c>
      <c r="D4" s="453">
        <f t="shared" ref="D4:D15" si="0">A4</f>
        <v>1</v>
      </c>
    </row>
    <row r="5" spans="1:4" ht="112.5" customHeight="1">
      <c r="A5" s="452">
        <v>2</v>
      </c>
      <c r="B5" s="454" t="s">
        <v>583</v>
      </c>
      <c r="C5" s="295" t="s">
        <v>581</v>
      </c>
      <c r="D5" s="453">
        <f t="shared" si="0"/>
        <v>2</v>
      </c>
    </row>
    <row r="6" spans="1:4" ht="76.5">
      <c r="A6" s="452">
        <v>3</v>
      </c>
      <c r="B6" s="301" t="s">
        <v>584</v>
      </c>
      <c r="C6" s="295" t="s">
        <v>703</v>
      </c>
      <c r="D6" s="453">
        <f t="shared" si="0"/>
        <v>3</v>
      </c>
    </row>
    <row r="7" spans="1:4" ht="89.25">
      <c r="A7" s="452">
        <v>4</v>
      </c>
      <c r="B7" s="301" t="s">
        <v>585</v>
      </c>
      <c r="C7" s="303" t="s">
        <v>762</v>
      </c>
      <c r="D7" s="453">
        <f t="shared" si="0"/>
        <v>4</v>
      </c>
    </row>
    <row r="8" spans="1:4" ht="84" customHeight="1">
      <c r="A8" s="452">
        <v>5</v>
      </c>
      <c r="B8" s="297" t="s">
        <v>586</v>
      </c>
      <c r="C8" s="302" t="s">
        <v>599</v>
      </c>
      <c r="D8" s="453">
        <f t="shared" si="0"/>
        <v>5</v>
      </c>
    </row>
    <row r="9" spans="1:4" ht="63.75">
      <c r="A9" s="452">
        <v>6</v>
      </c>
      <c r="B9" s="301" t="s">
        <v>587</v>
      </c>
      <c r="C9" s="303" t="s">
        <v>598</v>
      </c>
      <c r="D9" s="453">
        <f t="shared" si="0"/>
        <v>6</v>
      </c>
    </row>
    <row r="10" spans="1:4" ht="36" customHeight="1">
      <c r="A10" s="452">
        <v>7</v>
      </c>
      <c r="B10" s="270" t="s">
        <v>591</v>
      </c>
      <c r="C10" s="304" t="s">
        <v>704</v>
      </c>
      <c r="D10" s="453">
        <f t="shared" si="0"/>
        <v>7</v>
      </c>
    </row>
    <row r="11" spans="1:4" ht="96.75" customHeight="1">
      <c r="A11" s="452">
        <v>8</v>
      </c>
      <c r="B11" s="306" t="s">
        <v>705</v>
      </c>
      <c r="C11" s="305" t="s">
        <v>486</v>
      </c>
      <c r="D11" s="453">
        <f t="shared" si="0"/>
        <v>8</v>
      </c>
    </row>
    <row r="12" spans="1:4" ht="60">
      <c r="A12" s="452">
        <v>9</v>
      </c>
      <c r="B12" s="270" t="s">
        <v>592</v>
      </c>
      <c r="C12" s="270" t="s">
        <v>487</v>
      </c>
      <c r="D12" s="453">
        <f t="shared" si="0"/>
        <v>9</v>
      </c>
    </row>
    <row r="13" spans="1:4">
      <c r="A13" s="452">
        <v>10</v>
      </c>
      <c r="B13" s="270" t="s">
        <v>419</v>
      </c>
      <c r="C13" s="270" t="s">
        <v>418</v>
      </c>
      <c r="D13" s="453">
        <f t="shared" si="0"/>
        <v>10</v>
      </c>
    </row>
    <row r="14" spans="1:4">
      <c r="A14" s="452">
        <v>1</v>
      </c>
      <c r="B14" s="270" t="s">
        <v>420</v>
      </c>
      <c r="C14" s="270" t="s">
        <v>706</v>
      </c>
      <c r="D14" s="453">
        <f t="shared" si="0"/>
        <v>1</v>
      </c>
    </row>
    <row r="15" spans="1:4" ht="25.5" customHeight="1">
      <c r="A15" s="452">
        <v>2</v>
      </c>
      <c r="B15" s="270" t="s">
        <v>589</v>
      </c>
      <c r="C15" s="270" t="s">
        <v>597</v>
      </c>
      <c r="D15" s="453">
        <f t="shared" si="0"/>
        <v>2</v>
      </c>
    </row>
    <row r="16" spans="1:4" ht="45">
      <c r="A16" s="452"/>
      <c r="B16" s="270" t="s">
        <v>588</v>
      </c>
      <c r="C16" s="270" t="s">
        <v>590</v>
      </c>
      <c r="D16" s="453"/>
    </row>
    <row r="17" spans="1:4" ht="102">
      <c r="A17" s="164" t="s">
        <v>323</v>
      </c>
      <c r="B17" s="455" t="s">
        <v>593</v>
      </c>
      <c r="C17" s="456" t="s">
        <v>596</v>
      </c>
      <c r="D17" s="165" t="s">
        <v>326</v>
      </c>
    </row>
    <row r="18" spans="1:4" ht="102">
      <c r="A18" s="164" t="s">
        <v>322</v>
      </c>
      <c r="B18" s="457" t="s">
        <v>594</v>
      </c>
      <c r="C18" s="458" t="s">
        <v>595</v>
      </c>
      <c r="D18" s="165" t="s">
        <v>325</v>
      </c>
    </row>
    <row r="19" spans="1:4" ht="51">
      <c r="A19" s="164" t="s">
        <v>321</v>
      </c>
      <c r="B19" s="455" t="s">
        <v>788</v>
      </c>
      <c r="C19" s="459" t="s">
        <v>787</v>
      </c>
      <c r="D19" s="165" t="s">
        <v>324</v>
      </c>
    </row>
    <row r="24" spans="1:4">
      <c r="B24" s="33"/>
      <c r="C24" s="33"/>
    </row>
    <row r="25" spans="1:4">
      <c r="B25" s="33"/>
      <c r="C25" s="33"/>
    </row>
  </sheetData>
  <printOptions horizontalCentered="1"/>
  <pageMargins left="0.70866141732283472" right="0.70866141732283472" top="0.94488188976377963" bottom="0.74803149606299213" header="0.31496062992125984" footer="0.31496062992125984"/>
  <pageSetup paperSize="9" scale="85"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1" manualBreakCount="1">
    <brk id="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view="pageBreakPreview" zoomScaleNormal="100" zoomScaleSheetLayoutView="100" zoomScalePageLayoutView="60" workbookViewId="0">
      <selection activeCell="C22" sqref="C22"/>
    </sheetView>
  </sheetViews>
  <sheetFormatPr defaultColWidth="8.85546875" defaultRowHeight="15"/>
  <cols>
    <col min="1" max="1" width="8.85546875" style="163"/>
    <col min="2" max="3" width="62.5703125" style="126" customWidth="1"/>
    <col min="4" max="4" width="8.85546875" style="422"/>
  </cols>
  <sheetData>
    <row r="1" spans="1:4" ht="58.5" customHeight="1">
      <c r="B1"/>
      <c r="C1"/>
    </row>
    <row r="2" spans="1:4" ht="30.75" customHeight="1" thickBot="1">
      <c r="A2" s="358"/>
      <c r="B2" s="358" t="s">
        <v>261</v>
      </c>
      <c r="C2" s="360" t="s">
        <v>262</v>
      </c>
      <c r="D2" s="360"/>
    </row>
    <row r="3" spans="1:4" ht="21.75" customHeight="1">
      <c r="B3" s="133" t="s">
        <v>327</v>
      </c>
      <c r="C3" s="134" t="s">
        <v>262</v>
      </c>
    </row>
    <row r="4" spans="1:4" ht="68.25" customHeight="1">
      <c r="A4" s="163">
        <v>11</v>
      </c>
      <c r="B4" s="310" t="s">
        <v>497</v>
      </c>
      <c r="C4" s="126" t="s">
        <v>496</v>
      </c>
      <c r="D4" s="422">
        <f>A4</f>
        <v>11</v>
      </c>
    </row>
    <row r="5" spans="1:4" ht="63.75">
      <c r="A5" s="163">
        <v>12</v>
      </c>
      <c r="B5" s="310" t="s">
        <v>498</v>
      </c>
      <c r="C5" s="126" t="s">
        <v>603</v>
      </c>
      <c r="D5" s="422">
        <f t="shared" ref="D5:D11" si="0">A5</f>
        <v>12</v>
      </c>
    </row>
    <row r="6" spans="1:4" ht="19.5" customHeight="1">
      <c r="B6" s="133" t="s">
        <v>329</v>
      </c>
      <c r="C6" s="134" t="s">
        <v>328</v>
      </c>
    </row>
    <row r="7" spans="1:4" ht="19.5" customHeight="1">
      <c r="B7" s="133" t="s">
        <v>330</v>
      </c>
      <c r="C7" s="134" t="s">
        <v>499</v>
      </c>
    </row>
    <row r="8" spans="1:4" ht="60">
      <c r="A8" s="163">
        <v>13</v>
      </c>
      <c r="B8" s="310" t="s">
        <v>500</v>
      </c>
      <c r="C8" s="126" t="s">
        <v>501</v>
      </c>
      <c r="D8" s="422">
        <f t="shared" si="0"/>
        <v>13</v>
      </c>
    </row>
    <row r="9" spans="1:4" ht="84" customHeight="1">
      <c r="A9" s="163">
        <v>14</v>
      </c>
      <c r="B9" s="310" t="s">
        <v>604</v>
      </c>
      <c r="C9" s="126" t="s">
        <v>601</v>
      </c>
      <c r="D9" s="422">
        <f t="shared" si="0"/>
        <v>14</v>
      </c>
    </row>
    <row r="10" spans="1:4" ht="56.25" customHeight="1">
      <c r="A10" s="163">
        <v>15</v>
      </c>
      <c r="B10" s="310" t="s">
        <v>502</v>
      </c>
      <c r="C10" s="126" t="s">
        <v>602</v>
      </c>
      <c r="D10" s="422">
        <f t="shared" si="0"/>
        <v>15</v>
      </c>
    </row>
    <row r="11" spans="1:4" ht="40.5" customHeight="1">
      <c r="A11" s="163">
        <v>16</v>
      </c>
      <c r="B11" s="145" t="s">
        <v>605</v>
      </c>
      <c r="C11" s="126" t="s">
        <v>263</v>
      </c>
      <c r="D11" s="422">
        <f t="shared" si="0"/>
        <v>16</v>
      </c>
    </row>
    <row r="12" spans="1:4" ht="19.5">
      <c r="B12" s="133" t="s">
        <v>331</v>
      </c>
      <c r="C12" s="134" t="s">
        <v>332</v>
      </c>
    </row>
    <row r="13" spans="1:4">
      <c r="A13" s="163">
        <v>17</v>
      </c>
      <c r="B13" s="310" t="s">
        <v>264</v>
      </c>
      <c r="C13" s="126" t="s">
        <v>265</v>
      </c>
      <c r="D13" s="422">
        <f>A13</f>
        <v>17</v>
      </c>
    </row>
    <row r="14" spans="1:4" ht="19.5" customHeight="1">
      <c r="B14" s="133" t="s">
        <v>333</v>
      </c>
      <c r="C14" s="134" t="s">
        <v>334</v>
      </c>
    </row>
    <row r="15" spans="1:4" ht="76.5">
      <c r="A15" s="163">
        <v>18</v>
      </c>
      <c r="B15" s="310" t="s">
        <v>506</v>
      </c>
      <c r="C15" s="135" t="s">
        <v>606</v>
      </c>
      <c r="D15" s="422">
        <f>A15</f>
        <v>18</v>
      </c>
    </row>
    <row r="16" spans="1:4" s="67" customFormat="1">
      <c r="A16" s="166"/>
      <c r="B16" s="463" t="s">
        <v>507</v>
      </c>
      <c r="C16" s="169" t="s">
        <v>508</v>
      </c>
      <c r="D16" s="464"/>
    </row>
    <row r="17" spans="1:4" ht="19.5" customHeight="1">
      <c r="A17" s="311" t="s">
        <v>8</v>
      </c>
      <c r="B17" s="312" t="s">
        <v>335</v>
      </c>
      <c r="C17" s="135" t="s">
        <v>346</v>
      </c>
      <c r="D17" s="422" t="s">
        <v>11</v>
      </c>
    </row>
    <row r="18" spans="1:4">
      <c r="A18" s="311" t="s">
        <v>12</v>
      </c>
      <c r="B18" s="312" t="s">
        <v>336</v>
      </c>
      <c r="C18" s="135" t="s">
        <v>347</v>
      </c>
      <c r="D18" s="422" t="s">
        <v>15</v>
      </c>
    </row>
    <row r="19" spans="1:4">
      <c r="A19" s="311" t="s">
        <v>16</v>
      </c>
      <c r="B19" s="312" t="s">
        <v>337</v>
      </c>
      <c r="C19" s="135" t="s">
        <v>348</v>
      </c>
      <c r="D19" s="422" t="s">
        <v>19</v>
      </c>
    </row>
    <row r="20" spans="1:4" ht="30">
      <c r="A20" s="311" t="s">
        <v>317</v>
      </c>
      <c r="B20" s="312" t="s">
        <v>338</v>
      </c>
      <c r="C20" s="135" t="s">
        <v>349</v>
      </c>
      <c r="D20" s="422" t="s">
        <v>350</v>
      </c>
    </row>
    <row r="21" spans="1:4">
      <c r="A21" s="311" t="s">
        <v>22</v>
      </c>
      <c r="B21" s="312" t="s">
        <v>607</v>
      </c>
      <c r="C21" s="135" t="s">
        <v>351</v>
      </c>
      <c r="D21" s="422" t="s">
        <v>352</v>
      </c>
    </row>
    <row r="22" spans="1:4">
      <c r="A22" s="311" t="s">
        <v>26</v>
      </c>
      <c r="B22" s="312" t="s">
        <v>339</v>
      </c>
      <c r="C22" s="135" t="s">
        <v>353</v>
      </c>
      <c r="D22" s="422" t="s">
        <v>29</v>
      </c>
    </row>
    <row r="23" spans="1:4">
      <c r="A23" s="311" t="s">
        <v>30</v>
      </c>
      <c r="B23" s="312" t="s">
        <v>340</v>
      </c>
      <c r="C23" s="135" t="s">
        <v>354</v>
      </c>
      <c r="D23" s="422" t="s">
        <v>33</v>
      </c>
    </row>
    <row r="24" spans="1:4">
      <c r="A24" s="311" t="s">
        <v>34</v>
      </c>
      <c r="B24" s="312" t="s">
        <v>341</v>
      </c>
      <c r="C24" s="135" t="s">
        <v>355</v>
      </c>
      <c r="D24" s="422" t="s">
        <v>356</v>
      </c>
    </row>
    <row r="25" spans="1:4">
      <c r="A25" s="311" t="s">
        <v>38</v>
      </c>
      <c r="B25" s="312" t="s">
        <v>342</v>
      </c>
      <c r="C25" s="135" t="s">
        <v>357</v>
      </c>
      <c r="D25" s="422" t="s">
        <v>41</v>
      </c>
    </row>
    <row r="26" spans="1:4">
      <c r="A26" s="311" t="s">
        <v>42</v>
      </c>
      <c r="B26" s="312" t="s">
        <v>343</v>
      </c>
      <c r="C26" s="135" t="s">
        <v>358</v>
      </c>
      <c r="D26" s="422" t="s">
        <v>359</v>
      </c>
    </row>
    <row r="27" spans="1:4">
      <c r="A27" s="311" t="s">
        <v>46</v>
      </c>
      <c r="B27" s="312" t="s">
        <v>318</v>
      </c>
      <c r="C27" s="135" t="s">
        <v>360</v>
      </c>
      <c r="D27" s="422" t="s">
        <v>49</v>
      </c>
    </row>
    <row r="28" spans="1:4" ht="25.5">
      <c r="A28" s="311" t="s">
        <v>319</v>
      </c>
      <c r="B28" s="312" t="s">
        <v>344</v>
      </c>
      <c r="C28" s="135" t="s">
        <v>361</v>
      </c>
      <c r="D28" s="422" t="s">
        <v>362</v>
      </c>
    </row>
    <row r="29" spans="1:4">
      <c r="A29" s="311" t="s">
        <v>50</v>
      </c>
      <c r="B29" s="312" t="s">
        <v>345</v>
      </c>
      <c r="C29" s="135" t="s">
        <v>363</v>
      </c>
      <c r="D29" s="422" t="s">
        <v>52</v>
      </c>
    </row>
    <row r="30" spans="1:4">
      <c r="A30" s="311" t="s">
        <v>53</v>
      </c>
      <c r="B30" s="312" t="s">
        <v>297</v>
      </c>
      <c r="C30" s="135" t="s">
        <v>364</v>
      </c>
      <c r="D30" s="422" t="s">
        <v>54</v>
      </c>
    </row>
    <row r="31" spans="1:4">
      <c r="A31" s="311" t="s">
        <v>55</v>
      </c>
      <c r="B31" s="312" t="s">
        <v>608</v>
      </c>
      <c r="C31" s="135" t="s">
        <v>365</v>
      </c>
      <c r="D31" s="422" t="s">
        <v>366</v>
      </c>
    </row>
    <row r="32" spans="1:4">
      <c r="A32" s="311" t="s">
        <v>115</v>
      </c>
      <c r="B32" s="312" t="s">
        <v>298</v>
      </c>
      <c r="C32" s="137" t="s">
        <v>367</v>
      </c>
      <c r="D32" s="422" t="s">
        <v>94</v>
      </c>
    </row>
    <row r="33" spans="1:4" ht="38.25">
      <c r="A33" s="311" t="s">
        <v>58</v>
      </c>
      <c r="B33" s="310" t="s">
        <v>503</v>
      </c>
      <c r="C33" s="137" t="s">
        <v>368</v>
      </c>
      <c r="D33" s="422" t="s">
        <v>369</v>
      </c>
    </row>
    <row r="34" spans="1:4" ht="38.25">
      <c r="A34" s="311"/>
      <c r="B34" s="310" t="s">
        <v>504</v>
      </c>
      <c r="C34" s="135" t="s">
        <v>266</v>
      </c>
    </row>
    <row r="35" spans="1:4" ht="51">
      <c r="A35" s="311"/>
      <c r="B35" s="310" t="s">
        <v>505</v>
      </c>
      <c r="C35" s="135" t="s">
        <v>267</v>
      </c>
    </row>
    <row r="36" spans="1:4" ht="19.5" customHeight="1">
      <c r="B36" s="133" t="s">
        <v>370</v>
      </c>
      <c r="C36" s="134" t="s">
        <v>372</v>
      </c>
    </row>
    <row r="37" spans="1:4" ht="21.75">
      <c r="B37" s="138" t="s">
        <v>371</v>
      </c>
      <c r="C37" s="139" t="s">
        <v>373</v>
      </c>
    </row>
    <row r="38" spans="1:4">
      <c r="A38" s="309">
        <v>1</v>
      </c>
      <c r="B38" s="310" t="s">
        <v>268</v>
      </c>
      <c r="C38" s="135" t="s">
        <v>511</v>
      </c>
      <c r="D38" s="422">
        <f>A38</f>
        <v>1</v>
      </c>
    </row>
    <row r="39" spans="1:4" ht="25.5">
      <c r="A39" s="309">
        <v>2</v>
      </c>
      <c r="B39" s="310" t="s">
        <v>609</v>
      </c>
      <c r="C39" s="135" t="s">
        <v>613</v>
      </c>
      <c r="D39" s="422">
        <f>A39</f>
        <v>2</v>
      </c>
    </row>
    <row r="40" spans="1:4" ht="30">
      <c r="A40" s="309">
        <v>3</v>
      </c>
      <c r="B40" s="310" t="s">
        <v>509</v>
      </c>
      <c r="C40" s="126" t="s">
        <v>510</v>
      </c>
      <c r="D40" s="422">
        <f>A40</f>
        <v>3</v>
      </c>
    </row>
    <row r="41" spans="1:4" ht="21.75">
      <c r="B41" s="138" t="s">
        <v>374</v>
      </c>
      <c r="C41" s="139" t="s">
        <v>375</v>
      </c>
    </row>
    <row r="42" spans="1:4" ht="71.25" customHeight="1">
      <c r="A42" s="309">
        <v>19</v>
      </c>
      <c r="B42" s="310" t="s">
        <v>610</v>
      </c>
      <c r="C42" s="126" t="s">
        <v>614</v>
      </c>
      <c r="D42" s="422">
        <f>A42</f>
        <v>19</v>
      </c>
    </row>
    <row r="43" spans="1:4" ht="21.75">
      <c r="B43" s="138" t="s">
        <v>376</v>
      </c>
      <c r="C43" s="139" t="s">
        <v>377</v>
      </c>
    </row>
    <row r="44" spans="1:4" ht="42.75" customHeight="1">
      <c r="A44" s="309">
        <v>20</v>
      </c>
      <c r="B44" s="310" t="s">
        <v>269</v>
      </c>
      <c r="C44" s="126" t="s">
        <v>270</v>
      </c>
      <c r="D44" s="422">
        <f>A44</f>
        <v>20</v>
      </c>
    </row>
    <row r="45" spans="1:4" ht="39" customHeight="1">
      <c r="B45" s="133" t="s">
        <v>378</v>
      </c>
      <c r="C45" s="134" t="s">
        <v>379</v>
      </c>
    </row>
    <row r="46" spans="1:4" ht="21.75">
      <c r="B46" s="138" t="s">
        <v>380</v>
      </c>
      <c r="C46" s="139" t="s">
        <v>381</v>
      </c>
    </row>
    <row r="47" spans="1:4" s="67" customFormat="1">
      <c r="A47" s="166"/>
      <c r="B47" s="138" t="s">
        <v>382</v>
      </c>
      <c r="C47" s="167" t="s">
        <v>385</v>
      </c>
      <c r="D47" s="422"/>
    </row>
    <row r="48" spans="1:4" ht="47.25" customHeight="1">
      <c r="A48" s="309">
        <v>21</v>
      </c>
      <c r="B48" s="310" t="s">
        <v>612</v>
      </c>
      <c r="C48" s="126" t="s">
        <v>615</v>
      </c>
      <c r="D48" s="422">
        <f>A48</f>
        <v>21</v>
      </c>
    </row>
    <row r="49" spans="1:4" s="67" customFormat="1">
      <c r="A49" s="166"/>
      <c r="B49" s="167" t="s">
        <v>383</v>
      </c>
      <c r="C49" s="167" t="s">
        <v>384</v>
      </c>
      <c r="D49" s="422"/>
    </row>
    <row r="50" spans="1:4" ht="73.5" customHeight="1">
      <c r="A50" s="309">
        <v>22</v>
      </c>
      <c r="B50" s="310" t="s">
        <v>611</v>
      </c>
      <c r="C50" s="126" t="s">
        <v>616</v>
      </c>
      <c r="D50" s="422">
        <f>A50</f>
        <v>22</v>
      </c>
    </row>
    <row r="51" spans="1:4" ht="71.25" hidden="1" customHeight="1">
      <c r="B51" s="136" t="s">
        <v>271</v>
      </c>
      <c r="C51" s="126" t="s">
        <v>272</v>
      </c>
    </row>
    <row r="52" spans="1:4" s="67" customFormat="1">
      <c r="A52" s="166"/>
      <c r="B52" s="168" t="s">
        <v>386</v>
      </c>
      <c r="C52" s="167" t="s">
        <v>512</v>
      </c>
      <c r="D52" s="422"/>
    </row>
    <row r="53" spans="1:4" ht="63.75">
      <c r="A53" s="309">
        <v>23</v>
      </c>
      <c r="B53" s="312" t="s">
        <v>514</v>
      </c>
      <c r="C53" s="126" t="s">
        <v>513</v>
      </c>
      <c r="D53" s="422">
        <f>A53</f>
        <v>23</v>
      </c>
    </row>
    <row r="54" spans="1:4" ht="19.5" customHeight="1">
      <c r="B54" s="133" t="s">
        <v>387</v>
      </c>
      <c r="C54" s="134" t="s">
        <v>388</v>
      </c>
    </row>
    <row r="55" spans="1:4" s="67" customFormat="1" ht="30">
      <c r="A55" s="166"/>
      <c r="B55" s="138" t="s">
        <v>708</v>
      </c>
      <c r="C55" s="139" t="s">
        <v>707</v>
      </c>
      <c r="D55" s="422"/>
    </row>
    <row r="56" spans="1:4" ht="140.25" customHeight="1">
      <c r="A56" s="163">
        <v>24</v>
      </c>
      <c r="B56" s="312" t="s">
        <v>710</v>
      </c>
      <c r="C56" s="135" t="s">
        <v>709</v>
      </c>
      <c r="D56" s="422">
        <f t="shared" ref="D56:D96" si="1">A56</f>
        <v>24</v>
      </c>
    </row>
    <row r="57" spans="1:4" ht="32.25" customHeight="1">
      <c r="A57" s="163">
        <v>25</v>
      </c>
      <c r="B57" s="312" t="s">
        <v>622</v>
      </c>
      <c r="C57" s="135" t="s">
        <v>617</v>
      </c>
      <c r="D57" s="422">
        <f>A57</f>
        <v>25</v>
      </c>
    </row>
    <row r="58" spans="1:4" s="71" customFormat="1" ht="21.75">
      <c r="A58" s="166"/>
      <c r="B58" s="462" t="s">
        <v>389</v>
      </c>
      <c r="C58" s="139" t="s">
        <v>390</v>
      </c>
      <c r="D58" s="422"/>
    </row>
    <row r="59" spans="1:4" ht="37.5" customHeight="1">
      <c r="A59" s="163">
        <v>1</v>
      </c>
      <c r="B59" s="312" t="s">
        <v>458</v>
      </c>
      <c r="C59" s="140" t="s">
        <v>273</v>
      </c>
      <c r="D59" s="422">
        <f t="shared" si="1"/>
        <v>1</v>
      </c>
    </row>
    <row r="60" spans="1:4" ht="52.5" customHeight="1">
      <c r="A60" s="163">
        <v>2</v>
      </c>
      <c r="B60" s="312" t="s">
        <v>459</v>
      </c>
      <c r="C60" s="140" t="s">
        <v>618</v>
      </c>
      <c r="D60" s="422">
        <f t="shared" si="1"/>
        <v>2</v>
      </c>
    </row>
    <row r="61" spans="1:4" ht="75">
      <c r="A61" s="163">
        <v>3</v>
      </c>
      <c r="B61" s="312" t="s">
        <v>460</v>
      </c>
      <c r="C61" s="140" t="s">
        <v>619</v>
      </c>
      <c r="D61" s="422">
        <f t="shared" si="1"/>
        <v>3</v>
      </c>
    </row>
    <row r="62" spans="1:4" ht="60">
      <c r="A62" s="163">
        <v>4</v>
      </c>
      <c r="B62" s="312" t="s">
        <v>461</v>
      </c>
      <c r="C62" s="140" t="s">
        <v>620</v>
      </c>
      <c r="D62" s="422">
        <f t="shared" si="1"/>
        <v>4</v>
      </c>
    </row>
    <row r="63" spans="1:4" ht="75">
      <c r="A63" s="163">
        <v>5</v>
      </c>
      <c r="B63" s="312" t="s">
        <v>623</v>
      </c>
      <c r="C63" s="135" t="s">
        <v>621</v>
      </c>
      <c r="D63" s="422">
        <f t="shared" si="1"/>
        <v>5</v>
      </c>
    </row>
    <row r="64" spans="1:4" ht="90">
      <c r="A64" s="163">
        <v>6</v>
      </c>
      <c r="B64" s="312" t="s">
        <v>631</v>
      </c>
      <c r="C64" s="135" t="s">
        <v>624</v>
      </c>
      <c r="D64" s="422">
        <f t="shared" si="1"/>
        <v>6</v>
      </c>
    </row>
    <row r="65" spans="1:4" ht="90">
      <c r="A65" s="163">
        <v>7</v>
      </c>
      <c r="B65" s="312" t="s">
        <v>632</v>
      </c>
      <c r="C65" s="135" t="s">
        <v>625</v>
      </c>
      <c r="D65" s="422">
        <f t="shared" si="1"/>
        <v>7</v>
      </c>
    </row>
    <row r="66" spans="1:4" ht="120">
      <c r="A66" s="163">
        <v>8</v>
      </c>
      <c r="B66" s="312" t="s">
        <v>633</v>
      </c>
      <c r="C66" s="135" t="s">
        <v>626</v>
      </c>
      <c r="D66" s="422">
        <f t="shared" si="1"/>
        <v>8</v>
      </c>
    </row>
    <row r="67" spans="1:4" ht="60">
      <c r="A67" s="163">
        <v>9</v>
      </c>
      <c r="B67" s="312" t="s">
        <v>634</v>
      </c>
      <c r="C67" s="135" t="s">
        <v>627</v>
      </c>
      <c r="D67" s="422">
        <f t="shared" si="1"/>
        <v>9</v>
      </c>
    </row>
    <row r="68" spans="1:4" ht="75">
      <c r="A68" s="163">
        <v>10</v>
      </c>
      <c r="B68" s="312" t="s">
        <v>635</v>
      </c>
      <c r="C68" s="140" t="s">
        <v>628</v>
      </c>
      <c r="D68" s="422">
        <f t="shared" si="1"/>
        <v>10</v>
      </c>
    </row>
    <row r="69" spans="1:4" ht="84.75" customHeight="1">
      <c r="A69" s="163">
        <v>11</v>
      </c>
      <c r="B69" s="312" t="s">
        <v>636</v>
      </c>
      <c r="C69" s="135" t="s">
        <v>629</v>
      </c>
      <c r="D69" s="422">
        <f t="shared" si="1"/>
        <v>11</v>
      </c>
    </row>
    <row r="70" spans="1:4" ht="75">
      <c r="A70" s="163">
        <v>12</v>
      </c>
      <c r="B70" s="312" t="s">
        <v>637</v>
      </c>
      <c r="C70" s="135" t="s">
        <v>630</v>
      </c>
      <c r="D70" s="422">
        <f t="shared" si="1"/>
        <v>12</v>
      </c>
    </row>
    <row r="71" spans="1:4" ht="60">
      <c r="A71" s="163">
        <v>13</v>
      </c>
      <c r="B71" s="313" t="s">
        <v>462</v>
      </c>
      <c r="C71" s="135" t="s">
        <v>274</v>
      </c>
      <c r="D71" s="422">
        <f t="shared" si="1"/>
        <v>13</v>
      </c>
    </row>
    <row r="72" spans="1:4" ht="60">
      <c r="A72" s="163">
        <v>14</v>
      </c>
      <c r="B72" s="312" t="s">
        <v>638</v>
      </c>
      <c r="C72" s="135" t="s">
        <v>642</v>
      </c>
      <c r="D72" s="422">
        <f t="shared" si="1"/>
        <v>14</v>
      </c>
    </row>
    <row r="73" spans="1:4" ht="60">
      <c r="A73" s="163">
        <v>15</v>
      </c>
      <c r="B73" s="312" t="s">
        <v>639</v>
      </c>
      <c r="C73" s="135" t="s">
        <v>711</v>
      </c>
      <c r="D73" s="422">
        <f t="shared" si="1"/>
        <v>15</v>
      </c>
    </row>
    <row r="74" spans="1:4" ht="76.5" customHeight="1">
      <c r="A74" s="163">
        <v>16</v>
      </c>
      <c r="B74" s="312" t="s">
        <v>640</v>
      </c>
      <c r="C74" s="135" t="s">
        <v>275</v>
      </c>
      <c r="D74" s="422">
        <f t="shared" si="1"/>
        <v>16</v>
      </c>
    </row>
    <row r="75" spans="1:4" ht="60">
      <c r="A75" s="163">
        <v>17</v>
      </c>
      <c r="B75" s="312" t="s">
        <v>463</v>
      </c>
      <c r="C75" s="135" t="s">
        <v>276</v>
      </c>
      <c r="D75" s="422">
        <f t="shared" si="1"/>
        <v>17</v>
      </c>
    </row>
    <row r="76" spans="1:4" s="67" customFormat="1" ht="21.75">
      <c r="A76" s="166"/>
      <c r="B76" s="138" t="s">
        <v>391</v>
      </c>
      <c r="C76" s="139" t="s">
        <v>392</v>
      </c>
      <c r="D76" s="422"/>
    </row>
    <row r="77" spans="1:4" ht="90">
      <c r="A77" s="163">
        <v>26</v>
      </c>
      <c r="B77" s="312" t="s">
        <v>641</v>
      </c>
      <c r="C77" s="135" t="s">
        <v>643</v>
      </c>
      <c r="D77" s="422">
        <f>A77</f>
        <v>26</v>
      </c>
    </row>
    <row r="78" spans="1:4" s="67" customFormat="1" ht="30">
      <c r="A78" s="166"/>
      <c r="B78" s="168" t="s">
        <v>393</v>
      </c>
      <c r="C78" s="169" t="s">
        <v>394</v>
      </c>
      <c r="D78" s="422"/>
    </row>
    <row r="79" spans="1:4" s="67" customFormat="1" ht="30">
      <c r="A79" s="166"/>
      <c r="B79" s="168" t="s">
        <v>395</v>
      </c>
      <c r="C79" s="169" t="s">
        <v>396</v>
      </c>
      <c r="D79" s="422"/>
    </row>
    <row r="80" spans="1:4" ht="84.75" customHeight="1">
      <c r="A80" s="163">
        <v>27</v>
      </c>
      <c r="B80" s="312" t="s">
        <v>397</v>
      </c>
      <c r="C80" s="135" t="s">
        <v>644</v>
      </c>
      <c r="D80" s="422">
        <f>A80</f>
        <v>27</v>
      </c>
    </row>
    <row r="81" spans="1:4" ht="64.5" customHeight="1">
      <c r="A81" s="163">
        <v>28</v>
      </c>
      <c r="B81" s="136" t="s">
        <v>712</v>
      </c>
      <c r="C81" s="135" t="s">
        <v>645</v>
      </c>
      <c r="D81" s="422">
        <f>A81</f>
        <v>28</v>
      </c>
    </row>
    <row r="82" spans="1:4" s="67" customFormat="1">
      <c r="A82" s="166"/>
      <c r="B82" s="168"/>
      <c r="C82" s="169"/>
      <c r="D82" s="422"/>
    </row>
    <row r="83" spans="1:4">
      <c r="B83" s="312"/>
      <c r="C83" s="135"/>
    </row>
    <row r="84" spans="1:4" s="67" customFormat="1" ht="30">
      <c r="A84" s="689">
        <v>29</v>
      </c>
      <c r="B84" s="168" t="s">
        <v>398</v>
      </c>
      <c r="C84" s="169" t="s">
        <v>399</v>
      </c>
      <c r="D84" s="626">
        <f t="shared" si="1"/>
        <v>29</v>
      </c>
    </row>
    <row r="85" spans="1:4" s="67" customFormat="1" ht="30">
      <c r="A85" s="166">
        <v>1</v>
      </c>
      <c r="B85" s="314" t="s">
        <v>464</v>
      </c>
      <c r="C85" s="169" t="s">
        <v>646</v>
      </c>
      <c r="D85" s="422">
        <f t="shared" si="1"/>
        <v>1</v>
      </c>
    </row>
    <row r="86" spans="1:4" s="67" customFormat="1" ht="30">
      <c r="A86" s="166">
        <v>2</v>
      </c>
      <c r="B86" s="314" t="s">
        <v>465</v>
      </c>
      <c r="C86" s="169" t="s">
        <v>647</v>
      </c>
      <c r="D86" s="422">
        <f t="shared" si="1"/>
        <v>2</v>
      </c>
    </row>
    <row r="87" spans="1:4" s="67" customFormat="1">
      <c r="A87" s="166">
        <v>3</v>
      </c>
      <c r="B87" s="314" t="s">
        <v>466</v>
      </c>
      <c r="C87" s="169" t="s">
        <v>648</v>
      </c>
      <c r="D87" s="422">
        <f t="shared" si="1"/>
        <v>3</v>
      </c>
    </row>
    <row r="88" spans="1:4" s="67" customFormat="1" ht="38.25">
      <c r="A88" s="166">
        <v>4</v>
      </c>
      <c r="B88" s="314" t="s">
        <v>467</v>
      </c>
      <c r="C88" s="169" t="s">
        <v>649</v>
      </c>
      <c r="D88" s="422">
        <f t="shared" si="1"/>
        <v>4</v>
      </c>
    </row>
    <row r="89" spans="1:4" ht="51">
      <c r="A89" s="166">
        <v>5</v>
      </c>
      <c r="B89" s="312" t="s">
        <v>651</v>
      </c>
      <c r="C89" s="140" t="s">
        <v>650</v>
      </c>
      <c r="D89" s="422">
        <f t="shared" si="1"/>
        <v>5</v>
      </c>
    </row>
    <row r="90" spans="1:4" s="67" customFormat="1">
      <c r="A90" s="166"/>
      <c r="B90" s="168" t="s">
        <v>400</v>
      </c>
      <c r="C90" s="170" t="s">
        <v>401</v>
      </c>
      <c r="D90" s="422"/>
    </row>
    <row r="91" spans="1:4">
      <c r="B91" s="136" t="s">
        <v>403</v>
      </c>
      <c r="C91" s="140" t="s">
        <v>402</v>
      </c>
    </row>
    <row r="92" spans="1:4" ht="90">
      <c r="A92" s="163">
        <v>30</v>
      </c>
      <c r="B92" s="312" t="s">
        <v>659</v>
      </c>
      <c r="C92" s="140" t="s">
        <v>713</v>
      </c>
      <c r="D92" s="422">
        <f>A92</f>
        <v>30</v>
      </c>
    </row>
    <row r="93" spans="1:4" ht="63.75">
      <c r="B93" s="312" t="s">
        <v>515</v>
      </c>
      <c r="C93" s="140" t="s">
        <v>652</v>
      </c>
    </row>
    <row r="94" spans="1:4" s="67" customFormat="1">
      <c r="A94" s="166">
        <v>31</v>
      </c>
      <c r="B94" s="168" t="s">
        <v>660</v>
      </c>
      <c r="C94" s="170" t="s">
        <v>404</v>
      </c>
      <c r="D94" s="464">
        <f>A94</f>
        <v>31</v>
      </c>
    </row>
    <row r="95" spans="1:4" s="67" customFormat="1" ht="51">
      <c r="A95" s="465">
        <v>1</v>
      </c>
      <c r="B95" s="312" t="s">
        <v>405</v>
      </c>
      <c r="C95" s="140" t="s">
        <v>653</v>
      </c>
      <c r="D95" s="422">
        <f t="shared" si="1"/>
        <v>1</v>
      </c>
    </row>
    <row r="96" spans="1:4" s="67" customFormat="1" ht="30">
      <c r="A96" s="465">
        <v>2</v>
      </c>
      <c r="B96" s="312" t="s">
        <v>406</v>
      </c>
      <c r="C96" s="140" t="s">
        <v>654</v>
      </c>
      <c r="D96" s="422">
        <f t="shared" si="1"/>
        <v>2</v>
      </c>
    </row>
    <row r="97" spans="1:4" s="67" customFormat="1" ht="51">
      <c r="A97" s="465">
        <v>3</v>
      </c>
      <c r="B97" s="312" t="s">
        <v>407</v>
      </c>
      <c r="C97" s="140" t="s">
        <v>410</v>
      </c>
      <c r="D97" s="422">
        <f t="shared" ref="D97:D105" si="2">A97</f>
        <v>3</v>
      </c>
    </row>
    <row r="98" spans="1:4" s="67" customFormat="1" ht="30">
      <c r="A98" s="465">
        <v>4</v>
      </c>
      <c r="B98" s="312" t="s">
        <v>408</v>
      </c>
      <c r="C98" s="140" t="s">
        <v>655</v>
      </c>
      <c r="D98" s="422">
        <f t="shared" si="2"/>
        <v>4</v>
      </c>
    </row>
    <row r="99" spans="1:4" ht="30">
      <c r="A99" s="465">
        <v>5</v>
      </c>
      <c r="B99" s="312" t="s">
        <v>409</v>
      </c>
      <c r="C99" s="135" t="s">
        <v>411</v>
      </c>
      <c r="D99" s="422">
        <f t="shared" si="2"/>
        <v>5</v>
      </c>
    </row>
    <row r="100" spans="1:4" s="67" customFormat="1">
      <c r="A100" s="166">
        <v>32</v>
      </c>
      <c r="B100" s="168" t="s">
        <v>412</v>
      </c>
      <c r="C100" s="169" t="s">
        <v>413</v>
      </c>
      <c r="D100" s="422">
        <f t="shared" si="2"/>
        <v>32</v>
      </c>
    </row>
    <row r="101" spans="1:4" ht="25.5">
      <c r="A101" s="163">
        <v>1</v>
      </c>
      <c r="B101" s="312" t="s">
        <v>414</v>
      </c>
      <c r="C101" s="135" t="s">
        <v>415</v>
      </c>
      <c r="D101" s="422">
        <f t="shared" si="2"/>
        <v>1</v>
      </c>
    </row>
    <row r="102" spans="1:4">
      <c r="A102" s="163">
        <v>2</v>
      </c>
      <c r="B102" s="312" t="s">
        <v>416</v>
      </c>
      <c r="C102" s="135" t="s">
        <v>656</v>
      </c>
      <c r="D102" s="422">
        <f t="shared" si="2"/>
        <v>2</v>
      </c>
    </row>
    <row r="103" spans="1:4" s="67" customFormat="1">
      <c r="A103" s="166">
        <v>33</v>
      </c>
      <c r="B103" s="168" t="s">
        <v>661</v>
      </c>
      <c r="C103" s="169" t="s">
        <v>516</v>
      </c>
      <c r="D103" s="464">
        <f t="shared" si="2"/>
        <v>33</v>
      </c>
    </row>
    <row r="104" spans="1:4" ht="25.5">
      <c r="A104" s="163">
        <v>1</v>
      </c>
      <c r="B104" s="310" t="s">
        <v>417</v>
      </c>
      <c r="C104" s="126" t="s">
        <v>657</v>
      </c>
      <c r="D104" s="422">
        <f t="shared" si="2"/>
        <v>1</v>
      </c>
    </row>
    <row r="105" spans="1:4" ht="30">
      <c r="A105" s="163">
        <v>2</v>
      </c>
      <c r="B105" s="310" t="s">
        <v>662</v>
      </c>
      <c r="C105" s="126" t="s">
        <v>658</v>
      </c>
      <c r="D105" s="422">
        <f t="shared" si="2"/>
        <v>2</v>
      </c>
    </row>
  </sheetData>
  <printOptions horizontalCentered="1"/>
  <pageMargins left="0.70866141732283472" right="0.70866141732283472" top="0.74803149606299213" bottom="0.74803149606299213" header="0.31496062992125984" footer="0.31496062992125984"/>
  <pageSetup paperSize="9" scale="85"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rowBreaks count="1" manualBreakCount="1">
    <brk id="1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view="pageBreakPreview" zoomScaleNormal="100" zoomScaleSheetLayoutView="100" zoomScalePageLayoutView="50" workbookViewId="0">
      <selection activeCell="C10" sqref="C10"/>
    </sheetView>
  </sheetViews>
  <sheetFormatPr defaultColWidth="8.85546875" defaultRowHeight="15"/>
  <cols>
    <col min="1" max="1" width="9" style="5"/>
    <col min="2" max="3" width="65.5703125" style="142" customWidth="1"/>
    <col min="4" max="4" width="9" style="432"/>
  </cols>
  <sheetData>
    <row r="1" spans="1:4" ht="58.5" customHeight="1">
      <c r="B1"/>
      <c r="C1"/>
    </row>
    <row r="2" spans="1:4" ht="30.75" customHeight="1" thickBot="1">
      <c r="A2" s="358"/>
      <c r="B2" s="358" t="s">
        <v>259</v>
      </c>
      <c r="C2" s="359" t="s">
        <v>277</v>
      </c>
      <c r="D2" s="473"/>
    </row>
    <row r="3" spans="1:4" ht="34.5" customHeight="1">
      <c r="A3" s="472"/>
      <c r="B3" s="467" t="s">
        <v>278</v>
      </c>
      <c r="C3" s="141" t="s">
        <v>279</v>
      </c>
      <c r="D3" s="474"/>
    </row>
    <row r="4" spans="1:4" s="67" customFormat="1" ht="23.25">
      <c r="A4" s="166">
        <v>34</v>
      </c>
      <c r="B4" s="470" t="s">
        <v>663</v>
      </c>
      <c r="C4" s="471" t="s">
        <v>280</v>
      </c>
      <c r="D4" s="474">
        <f>A4</f>
        <v>34</v>
      </c>
    </row>
    <row r="5" spans="1:4" ht="19.5" customHeight="1">
      <c r="A5" s="163">
        <v>1</v>
      </c>
      <c r="B5" s="147" t="s">
        <v>517</v>
      </c>
      <c r="C5" s="143" t="s">
        <v>488</v>
      </c>
      <c r="D5" s="422">
        <f t="shared" ref="D5:D9" si="0">A5</f>
        <v>1</v>
      </c>
    </row>
    <row r="6" spans="1:4" ht="19.5" customHeight="1">
      <c r="A6" s="163">
        <v>2</v>
      </c>
      <c r="B6" s="147" t="s">
        <v>518</v>
      </c>
      <c r="C6" s="143" t="s">
        <v>490</v>
      </c>
      <c r="D6" s="422">
        <f t="shared" si="0"/>
        <v>2</v>
      </c>
    </row>
    <row r="7" spans="1:4" ht="19.5" customHeight="1">
      <c r="A7" s="163">
        <v>3</v>
      </c>
      <c r="B7" s="147" t="s">
        <v>519</v>
      </c>
      <c r="C7" s="143" t="s">
        <v>489</v>
      </c>
      <c r="D7" s="422">
        <f t="shared" si="0"/>
        <v>3</v>
      </c>
    </row>
    <row r="8" spans="1:4" ht="19.5" customHeight="1">
      <c r="A8" s="163">
        <v>4</v>
      </c>
      <c r="B8" s="147" t="s">
        <v>520</v>
      </c>
      <c r="C8" s="143" t="s">
        <v>281</v>
      </c>
      <c r="D8" s="422">
        <f t="shared" si="0"/>
        <v>4</v>
      </c>
    </row>
    <row r="9" spans="1:4" s="476" customFormat="1" ht="23.25">
      <c r="A9" s="461">
        <v>35</v>
      </c>
      <c r="B9" s="470" t="s">
        <v>664</v>
      </c>
      <c r="C9" s="471" t="s">
        <v>282</v>
      </c>
      <c r="D9" s="475">
        <f t="shared" si="0"/>
        <v>35</v>
      </c>
    </row>
    <row r="10" spans="1:4" ht="75">
      <c r="A10" s="163"/>
      <c r="B10" s="146" t="s">
        <v>491</v>
      </c>
      <c r="C10" s="126" t="s">
        <v>666</v>
      </c>
      <c r="D10" s="422"/>
    </row>
    <row r="11" spans="1:4" ht="23.25">
      <c r="A11" s="70">
        <v>36</v>
      </c>
      <c r="B11" s="467" t="s">
        <v>283</v>
      </c>
      <c r="C11" s="141" t="s">
        <v>284</v>
      </c>
      <c r="D11" s="475">
        <f>A11</f>
        <v>36</v>
      </c>
    </row>
    <row r="12" spans="1:4" ht="69" customHeight="1">
      <c r="A12" s="163"/>
      <c r="B12" s="145" t="s">
        <v>665</v>
      </c>
      <c r="C12" s="135" t="s">
        <v>667</v>
      </c>
      <c r="D12" s="422"/>
    </row>
    <row r="13" spans="1:4" ht="23.25">
      <c r="A13" s="70">
        <v>37</v>
      </c>
      <c r="B13" s="467" t="s">
        <v>285</v>
      </c>
      <c r="C13" s="141" t="s">
        <v>286</v>
      </c>
      <c r="D13" s="475">
        <f>A13</f>
        <v>37</v>
      </c>
    </row>
    <row r="14" spans="1:4" s="440" customFormat="1" ht="15.75">
      <c r="A14" s="465"/>
      <c r="B14" s="144" t="s">
        <v>287</v>
      </c>
      <c r="C14" s="142" t="s">
        <v>288</v>
      </c>
      <c r="D14" s="466"/>
    </row>
    <row r="15" spans="1:4">
      <c r="A15" s="163">
        <v>1</v>
      </c>
      <c r="B15" s="145" t="s">
        <v>521</v>
      </c>
      <c r="C15" s="423" t="s">
        <v>524</v>
      </c>
      <c r="D15" s="422">
        <v>1</v>
      </c>
    </row>
    <row r="16" spans="1:4">
      <c r="A16" s="163">
        <v>2</v>
      </c>
      <c r="B16" s="145" t="s">
        <v>522</v>
      </c>
      <c r="C16" s="423" t="s">
        <v>492</v>
      </c>
      <c r="D16" s="422">
        <v>2</v>
      </c>
    </row>
    <row r="17" spans="1:4">
      <c r="A17" s="163">
        <v>3</v>
      </c>
      <c r="B17" s="145" t="s">
        <v>523</v>
      </c>
      <c r="C17" s="423" t="s">
        <v>525</v>
      </c>
      <c r="D17" s="422">
        <v>3</v>
      </c>
    </row>
    <row r="18" spans="1:4" ht="65.25" customHeight="1">
      <c r="A18" s="163"/>
      <c r="B18" s="145" t="s">
        <v>494</v>
      </c>
      <c r="C18" s="424" t="s">
        <v>493</v>
      </c>
      <c r="D18" s="422"/>
    </row>
    <row r="19" spans="1:4" s="67" customFormat="1" ht="23.25">
      <c r="A19" s="166">
        <v>38</v>
      </c>
      <c r="B19" s="468" t="s">
        <v>671</v>
      </c>
      <c r="C19" s="425" t="s">
        <v>289</v>
      </c>
      <c r="D19" s="690">
        <f t="shared" ref="D19" si="1">A19</f>
        <v>38</v>
      </c>
    </row>
    <row r="20" spans="1:4">
      <c r="A20" s="163">
        <v>1</v>
      </c>
      <c r="B20" s="426" t="s">
        <v>526</v>
      </c>
      <c r="C20" s="427" t="s">
        <v>530</v>
      </c>
      <c r="D20" s="422">
        <f>A20</f>
        <v>1</v>
      </c>
    </row>
    <row r="21" spans="1:4" ht="36">
      <c r="A21" s="163">
        <v>2</v>
      </c>
      <c r="B21" s="426" t="s">
        <v>527</v>
      </c>
      <c r="C21" s="428" t="s">
        <v>668</v>
      </c>
      <c r="D21" s="422">
        <f t="shared" ref="D21:D25" si="2">A21</f>
        <v>2</v>
      </c>
    </row>
    <row r="22" spans="1:4">
      <c r="A22" s="163">
        <v>3</v>
      </c>
      <c r="B22" s="426" t="s">
        <v>290</v>
      </c>
      <c r="C22" s="428" t="s">
        <v>529</v>
      </c>
      <c r="D22" s="422">
        <f t="shared" si="2"/>
        <v>3</v>
      </c>
    </row>
    <row r="23" spans="1:4">
      <c r="A23" s="163">
        <v>4</v>
      </c>
      <c r="B23" s="426" t="s">
        <v>291</v>
      </c>
      <c r="C23" s="428" t="s">
        <v>528</v>
      </c>
      <c r="D23" s="422">
        <f t="shared" si="2"/>
        <v>4</v>
      </c>
    </row>
    <row r="24" spans="1:4" ht="60">
      <c r="A24" s="163">
        <v>5</v>
      </c>
      <c r="B24" s="426" t="s">
        <v>555</v>
      </c>
      <c r="C24" s="428" t="s">
        <v>669</v>
      </c>
      <c r="D24" s="422">
        <f t="shared" si="2"/>
        <v>5</v>
      </c>
    </row>
    <row r="25" spans="1:4" ht="23.25">
      <c r="A25" s="166">
        <v>39</v>
      </c>
      <c r="B25" s="467" t="s">
        <v>292</v>
      </c>
      <c r="C25" s="141" t="s">
        <v>293</v>
      </c>
      <c r="D25" s="475">
        <f t="shared" si="2"/>
        <v>39</v>
      </c>
    </row>
    <row r="26" spans="1:4" ht="75">
      <c r="A26" s="163"/>
      <c r="B26" s="145" t="s">
        <v>672</v>
      </c>
      <c r="C26" s="135" t="s">
        <v>670</v>
      </c>
      <c r="D26" s="422"/>
    </row>
    <row r="27" spans="1:4" ht="23.25">
      <c r="A27" s="166">
        <v>40</v>
      </c>
      <c r="B27" s="467" t="s">
        <v>294</v>
      </c>
      <c r="C27" s="141" t="s">
        <v>295</v>
      </c>
      <c r="D27" s="475">
        <f>A27</f>
        <v>40</v>
      </c>
    </row>
    <row r="28" spans="1:4" ht="90">
      <c r="A28" s="163"/>
      <c r="B28" s="145" t="s">
        <v>673</v>
      </c>
      <c r="C28" s="126" t="s">
        <v>296</v>
      </c>
      <c r="D28" s="422"/>
    </row>
    <row r="29" spans="1:4" ht="21.75">
      <c r="A29" s="166">
        <v>41</v>
      </c>
      <c r="B29" s="467" t="s">
        <v>714</v>
      </c>
      <c r="C29" s="469" t="s">
        <v>299</v>
      </c>
      <c r="D29" s="690">
        <f>A29</f>
        <v>41</v>
      </c>
    </row>
    <row r="30" spans="1:4" ht="40.5" customHeight="1">
      <c r="A30" s="163"/>
      <c r="B30" s="145" t="s">
        <v>300</v>
      </c>
      <c r="C30" s="135" t="s">
        <v>301</v>
      </c>
      <c r="D30" s="422"/>
    </row>
    <row r="31" spans="1:4" ht="33.75" customHeight="1">
      <c r="A31" s="166">
        <v>42</v>
      </c>
      <c r="B31" s="467" t="s">
        <v>716</v>
      </c>
      <c r="C31" s="469" t="s">
        <v>302</v>
      </c>
      <c r="D31" s="690">
        <f>A31</f>
        <v>42</v>
      </c>
    </row>
    <row r="32" spans="1:4" ht="60">
      <c r="A32" s="163"/>
      <c r="B32" s="145" t="s">
        <v>715</v>
      </c>
      <c r="C32" s="135" t="s">
        <v>717</v>
      </c>
      <c r="D32" s="460"/>
    </row>
  </sheetData>
  <printOptions horizontalCentered="1"/>
  <pageMargins left="0.70866141732283472" right="0.70866141732283472" top="0.74803149606299213" bottom="0.74803149606299213" header="0.31496062992125984" footer="0.31496062992125984"/>
  <pageSetup paperSize="9" scale="85" orientation="landscape" r:id="rId1"/>
  <headerFooter>
    <oddHeader>&amp;LPlanning and Statistics Authority&amp;Cنشرة الحسابات لوطنية الربعية
   Quarterly National Accounts Bulletin&amp;Rجهاز التخطيط والإحصاء</oddHeader>
    <oddFooter>&amp;C&amp;P - &amp;N</oddFooter>
  </headerFooter>
  <rowBreaks count="1" manualBreakCount="1">
    <brk id="18"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G11"/>
  <sheetViews>
    <sheetView showGridLines="0" view="pageBreakPreview" topLeftCell="A4" zoomScaleNormal="90" zoomScaleSheetLayoutView="100" workbookViewId="0">
      <selection activeCell="A26" sqref="A26"/>
    </sheetView>
  </sheetViews>
  <sheetFormatPr defaultColWidth="8.85546875" defaultRowHeight="15"/>
  <cols>
    <col min="1" max="1" width="3.140625" customWidth="1"/>
    <col min="2" max="2" width="2.5703125" customWidth="1"/>
    <col min="3" max="3" width="51.85546875" customWidth="1"/>
    <col min="4" max="4" width="16.85546875" customWidth="1"/>
    <col min="5" max="5" width="52.85546875" customWidth="1"/>
    <col min="6" max="7" width="3.42578125" customWidth="1"/>
  </cols>
  <sheetData>
    <row r="1" spans="1:7">
      <c r="A1" s="385"/>
      <c r="B1" s="385"/>
      <c r="C1" s="385"/>
      <c r="D1" s="385"/>
      <c r="E1" s="385"/>
      <c r="F1" s="385"/>
      <c r="G1" s="385"/>
    </row>
    <row r="2" spans="1:7">
      <c r="A2" s="385"/>
      <c r="B2" s="171"/>
      <c r="C2" s="171"/>
      <c r="D2" s="171"/>
      <c r="E2" s="171"/>
      <c r="F2" s="171"/>
      <c r="G2" s="385"/>
    </row>
    <row r="3" spans="1:7" ht="48" customHeight="1">
      <c r="A3" s="385"/>
      <c r="B3" s="171"/>
      <c r="C3" s="172" t="s">
        <v>309</v>
      </c>
      <c r="D3" s="518" t="s">
        <v>532</v>
      </c>
      <c r="E3" s="316" t="s">
        <v>310</v>
      </c>
      <c r="F3" s="171"/>
      <c r="G3" s="385"/>
    </row>
    <row r="4" spans="1:7" ht="48" customHeight="1">
      <c r="A4" s="385"/>
      <c r="B4" s="171"/>
      <c r="C4" s="148" t="s">
        <v>719</v>
      </c>
      <c r="D4" s="517">
        <v>1</v>
      </c>
      <c r="E4" s="367" t="s">
        <v>307</v>
      </c>
      <c r="F4" s="171"/>
      <c r="G4" s="385"/>
    </row>
    <row r="5" spans="1:7" ht="48" customHeight="1">
      <c r="A5" s="385"/>
      <c r="B5" s="171"/>
      <c r="C5" s="148" t="s">
        <v>720</v>
      </c>
      <c r="D5" s="517">
        <v>2</v>
      </c>
      <c r="E5" s="367" t="s">
        <v>477</v>
      </c>
      <c r="F5" s="171"/>
      <c r="G5" s="385"/>
    </row>
    <row r="6" spans="1:7" ht="48" customHeight="1">
      <c r="A6" s="385"/>
      <c r="B6" s="171"/>
      <c r="C6" s="148" t="s">
        <v>721</v>
      </c>
      <c r="D6" s="517">
        <v>3</v>
      </c>
      <c r="E6" s="367" t="s">
        <v>308</v>
      </c>
      <c r="F6" s="171"/>
      <c r="G6" s="385"/>
    </row>
    <row r="7" spans="1:7" ht="48" customHeight="1">
      <c r="A7" s="385"/>
      <c r="B7" s="171"/>
      <c r="C7" s="173" t="s">
        <v>763</v>
      </c>
      <c r="D7" s="517">
        <v>4</v>
      </c>
      <c r="E7" s="315" t="s">
        <v>675</v>
      </c>
      <c r="F7" s="171"/>
      <c r="G7" s="385"/>
    </row>
    <row r="8" spans="1:7" ht="48" customHeight="1">
      <c r="A8" s="385"/>
      <c r="B8" s="171"/>
      <c r="C8" s="173" t="s">
        <v>718</v>
      </c>
      <c r="D8" s="517">
        <v>5</v>
      </c>
      <c r="E8" s="315" t="s">
        <v>676</v>
      </c>
      <c r="F8" s="171"/>
      <c r="G8" s="385"/>
    </row>
    <row r="9" spans="1:7" ht="48" customHeight="1">
      <c r="A9" s="385"/>
      <c r="B9" s="171"/>
      <c r="C9" s="173" t="s">
        <v>674</v>
      </c>
      <c r="D9" s="668">
        <v>6</v>
      </c>
      <c r="E9" s="315" t="s">
        <v>677</v>
      </c>
      <c r="F9" s="171"/>
      <c r="G9" s="385"/>
    </row>
    <row r="10" spans="1:7">
      <c r="A10" s="385"/>
      <c r="B10" s="171"/>
      <c r="C10" s="171"/>
      <c r="D10" s="171"/>
      <c r="E10" s="171"/>
      <c r="F10" s="171"/>
      <c r="G10" s="385"/>
    </row>
    <row r="11" spans="1:7">
      <c r="A11" s="385"/>
      <c r="B11" s="385"/>
      <c r="C11" s="385"/>
      <c r="D11" s="385"/>
      <c r="E11" s="385"/>
      <c r="F11" s="385"/>
      <c r="G11" s="385"/>
    </row>
  </sheetData>
  <printOptions horizontalCentered="1" verticalCentered="1"/>
  <pageMargins left="0.70866141732283472" right="0.70866141732283472" top="0.74803149606299213" bottom="0.74803149606299213" header="0.31496062992125984" footer="0.31496062992125984"/>
  <pageSetup paperSize="9" scale="88"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5"/>
  <sheetViews>
    <sheetView showGridLines="0" view="pageBreakPreview" topLeftCell="B10" zoomScaleNormal="100" zoomScaleSheetLayoutView="100" workbookViewId="0">
      <selection activeCell="H9" sqref="H9:J33"/>
    </sheetView>
  </sheetViews>
  <sheetFormatPr defaultColWidth="8.85546875" defaultRowHeight="15"/>
  <cols>
    <col min="2" max="2" width="38.140625" style="62" customWidth="1"/>
    <col min="3" max="5" width="9.42578125" customWidth="1"/>
    <col min="7" max="10" width="9.140625" customWidth="1"/>
    <col min="11" max="11" width="38.140625" customWidth="1"/>
  </cols>
  <sheetData>
    <row r="1" spans="1:12" ht="15" customHeight="1">
      <c r="C1" s="743" t="s">
        <v>476</v>
      </c>
      <c r="D1" s="743"/>
      <c r="E1" s="743"/>
      <c r="F1" s="743"/>
      <c r="G1" s="743"/>
      <c r="H1" s="645"/>
      <c r="I1" s="645"/>
      <c r="J1" s="645"/>
    </row>
    <row r="2" spans="1:12" ht="33" customHeight="1">
      <c r="A2" s="751" t="s">
        <v>789</v>
      </c>
      <c r="B2" s="751"/>
      <c r="C2" s="751"/>
      <c r="D2" s="751"/>
      <c r="E2" s="175"/>
      <c r="F2" s="752" t="s">
        <v>790</v>
      </c>
      <c r="G2" s="752"/>
      <c r="H2" s="752"/>
      <c r="I2" s="752"/>
      <c r="J2" s="752"/>
      <c r="K2" s="752"/>
      <c r="L2" s="752"/>
    </row>
    <row r="3" spans="1:12" ht="24.6" customHeight="1">
      <c r="A3" s="382"/>
      <c r="B3" s="643" t="s">
        <v>776</v>
      </c>
      <c r="C3" s="382"/>
      <c r="D3" s="382"/>
      <c r="F3" s="383"/>
      <c r="G3" s="383"/>
      <c r="H3" s="646"/>
      <c r="I3" s="646"/>
      <c r="J3" s="646"/>
      <c r="K3" s="640" t="s">
        <v>796</v>
      </c>
      <c r="L3" s="383"/>
    </row>
    <row r="4" spans="1:12" ht="14.25" customHeight="1">
      <c r="A4" s="753" t="s">
        <v>0</v>
      </c>
      <c r="B4" s="756" t="s">
        <v>1</v>
      </c>
      <c r="C4" s="727"/>
      <c r="D4" s="744">
        <v>2020</v>
      </c>
      <c r="E4" s="745"/>
      <c r="F4" s="740">
        <v>2020</v>
      </c>
      <c r="G4" s="742"/>
      <c r="H4" s="740"/>
      <c r="I4" s="741"/>
      <c r="J4" s="742"/>
      <c r="K4" s="759" t="s">
        <v>4</v>
      </c>
      <c r="L4" s="762" t="s">
        <v>752</v>
      </c>
    </row>
    <row r="5" spans="1:12" ht="51" customHeight="1">
      <c r="A5" s="754"/>
      <c r="B5" s="757"/>
      <c r="C5" s="697">
        <v>2019</v>
      </c>
      <c r="D5" s="746"/>
      <c r="E5" s="747"/>
      <c r="F5" s="768" t="s">
        <v>2</v>
      </c>
      <c r="G5" s="769"/>
      <c r="H5" s="768" t="s">
        <v>196</v>
      </c>
      <c r="I5" s="771"/>
      <c r="J5" s="769"/>
      <c r="K5" s="760"/>
      <c r="L5" s="763"/>
    </row>
    <row r="6" spans="1:12" ht="22.5" customHeight="1">
      <c r="A6" s="754"/>
      <c r="B6" s="757"/>
      <c r="C6" s="728"/>
      <c r="D6" s="748"/>
      <c r="E6" s="749"/>
      <c r="F6" s="737" t="s">
        <v>3</v>
      </c>
      <c r="G6" s="739"/>
      <c r="H6" s="737" t="s">
        <v>201</v>
      </c>
      <c r="I6" s="738"/>
      <c r="J6" s="739"/>
      <c r="K6" s="760"/>
      <c r="L6" s="763"/>
    </row>
    <row r="7" spans="1:12">
      <c r="A7" s="754"/>
      <c r="B7" s="757"/>
      <c r="C7" s="524" t="s">
        <v>793</v>
      </c>
      <c r="D7" s="524" t="s">
        <v>205</v>
      </c>
      <c r="E7" s="524" t="s">
        <v>793</v>
      </c>
      <c r="F7" s="525" t="s">
        <v>534</v>
      </c>
      <c r="G7" s="525" t="s">
        <v>535</v>
      </c>
      <c r="H7" s="525">
        <v>2019</v>
      </c>
      <c r="I7" s="525">
        <v>2020</v>
      </c>
      <c r="J7" s="525">
        <v>2020</v>
      </c>
      <c r="K7" s="760"/>
      <c r="L7" s="763"/>
    </row>
    <row r="8" spans="1:12" ht="15.75" thickBot="1">
      <c r="A8" s="755"/>
      <c r="B8" s="758"/>
      <c r="C8" s="343" t="s">
        <v>792</v>
      </c>
      <c r="D8" s="343" t="s">
        <v>5</v>
      </c>
      <c r="E8" s="343" t="s">
        <v>791</v>
      </c>
      <c r="F8" s="344" t="s">
        <v>7</v>
      </c>
      <c r="G8" s="344" t="s">
        <v>6</v>
      </c>
      <c r="H8" s="343" t="s">
        <v>792</v>
      </c>
      <c r="I8" s="343" t="s">
        <v>5</v>
      </c>
      <c r="J8" s="343" t="s">
        <v>791</v>
      </c>
      <c r="K8" s="761"/>
      <c r="L8" s="764"/>
    </row>
    <row r="9" spans="1:12">
      <c r="A9" s="35" t="s">
        <v>8</v>
      </c>
      <c r="B9" s="36" t="s">
        <v>9</v>
      </c>
      <c r="C9" s="200">
        <f>'T 4'!AS7</f>
        <v>366.81063355904621</v>
      </c>
      <c r="D9" s="200">
        <f>'T 4'!AW7</f>
        <v>391.18613176365176</v>
      </c>
      <c r="E9" s="200">
        <f>'T 4'!AX7</f>
        <v>392.57344552899139</v>
      </c>
      <c r="F9" s="72">
        <f>E9/C9*100-100</f>
        <v>7.0234637747485209</v>
      </c>
      <c r="G9" s="72">
        <f>E9/D9*100-100</f>
        <v>0.35464288038151892</v>
      </c>
      <c r="H9" s="653">
        <f>C9/$C$28</f>
        <v>2.3195425457155651E-3</v>
      </c>
      <c r="I9" s="647">
        <f>D9/$D$28</f>
        <v>2.5708172689466887E-3</v>
      </c>
      <c r="J9" s="647">
        <f>E9/$E$28</f>
        <v>3.3670891898828323E-3</v>
      </c>
      <c r="K9" s="37" t="s">
        <v>10</v>
      </c>
      <c r="L9" s="57" t="s">
        <v>11</v>
      </c>
    </row>
    <row r="10" spans="1:12">
      <c r="A10" s="38" t="s">
        <v>12</v>
      </c>
      <c r="B10" s="39" t="s">
        <v>13</v>
      </c>
      <c r="C10" s="200">
        <f>'T 4'!AS8</f>
        <v>56973.562002856735</v>
      </c>
      <c r="D10" s="200">
        <f>'T 4'!AW8</f>
        <v>51838.655169053949</v>
      </c>
      <c r="E10" s="200">
        <f>'T 4'!AX8</f>
        <v>28361.846149690591</v>
      </c>
      <c r="F10" s="75">
        <f t="shared" ref="F10:F28" si="0">E10/C10*100-100</f>
        <v>-50.219285660481454</v>
      </c>
      <c r="G10" s="75">
        <f t="shared" ref="G10:G28" si="1">E10/D10*100-100</f>
        <v>-45.288229300705851</v>
      </c>
      <c r="H10" s="648">
        <f t="shared" ref="H10:H28" si="2">C10/$C$28</f>
        <v>0.36027472749182737</v>
      </c>
      <c r="I10" s="648">
        <f t="shared" ref="I10:I25" si="3">D10/$D$28</f>
        <v>0.34067595726551619</v>
      </c>
      <c r="J10" s="648">
        <f t="shared" ref="J10:J25" si="4">E10/$E$28</f>
        <v>0.24325859699211574</v>
      </c>
      <c r="K10" s="40" t="s">
        <v>14</v>
      </c>
      <c r="L10" s="58" t="s">
        <v>15</v>
      </c>
    </row>
    <row r="11" spans="1:12">
      <c r="A11" s="41" t="s">
        <v>16</v>
      </c>
      <c r="B11" s="39" t="s">
        <v>17</v>
      </c>
      <c r="C11" s="200">
        <f>'T 4'!AS9</f>
        <v>12449.429442676785</v>
      </c>
      <c r="D11" s="200">
        <f>'T 4'!AW9</f>
        <v>10990.017754933357</v>
      </c>
      <c r="E11" s="200">
        <f>'T 4'!AX9</f>
        <v>8107.6309863550741</v>
      </c>
      <c r="F11" s="75">
        <f t="shared" si="0"/>
        <v>-34.87548145329437</v>
      </c>
      <c r="G11" s="75">
        <f t="shared" si="1"/>
        <v>-26.227316760106191</v>
      </c>
      <c r="H11" s="648">
        <f t="shared" si="2"/>
        <v>7.8724493295051753E-2</v>
      </c>
      <c r="I11" s="648">
        <f t="shared" si="3"/>
        <v>7.2224767537218293E-2</v>
      </c>
      <c r="J11" s="648">
        <f t="shared" si="4"/>
        <v>6.9538877274110553E-2</v>
      </c>
      <c r="K11" s="40" t="s">
        <v>18</v>
      </c>
      <c r="L11" s="42" t="s">
        <v>19</v>
      </c>
    </row>
    <row r="12" spans="1:12" ht="33.75">
      <c r="A12" s="41" t="s">
        <v>20</v>
      </c>
      <c r="B12" s="39" t="s">
        <v>21</v>
      </c>
      <c r="C12" s="200">
        <f>'T 4'!AS10</f>
        <v>1691.1040589943859</v>
      </c>
      <c r="D12" s="200">
        <f>'T 4'!AW10</f>
        <v>1487.0206396420899</v>
      </c>
      <c r="E12" s="200">
        <f>'T 4'!AX10</f>
        <v>1577.7070132760562</v>
      </c>
      <c r="F12" s="75">
        <f t="shared" si="0"/>
        <v>-6.7055037278877592</v>
      </c>
      <c r="G12" s="75">
        <f t="shared" si="1"/>
        <v>6.0985282393789504</v>
      </c>
      <c r="H12" s="648">
        <f t="shared" si="2"/>
        <v>1.0693767996882066E-2</v>
      </c>
      <c r="I12" s="648">
        <f t="shared" si="3"/>
        <v>9.7724792094156954E-3</v>
      </c>
      <c r="J12" s="648">
        <f t="shared" si="4"/>
        <v>1.3531939792936985E-2</v>
      </c>
      <c r="K12" s="40" t="s">
        <v>88</v>
      </c>
      <c r="L12" s="42" t="s">
        <v>86</v>
      </c>
    </row>
    <row r="13" spans="1:12">
      <c r="A13" s="38" t="s">
        <v>22</v>
      </c>
      <c r="B13" s="39" t="s">
        <v>23</v>
      </c>
      <c r="C13" s="200">
        <f>'T 4'!AS11</f>
        <v>19499.528714142376</v>
      </c>
      <c r="D13" s="200">
        <f>'T 4'!AW11</f>
        <v>19943.974826461948</v>
      </c>
      <c r="E13" s="200">
        <f>'T 4'!AX11</f>
        <v>18509.867702391432</v>
      </c>
      <c r="F13" s="75">
        <f t="shared" si="0"/>
        <v>-5.0753073382392841</v>
      </c>
      <c r="G13" s="75">
        <f t="shared" si="1"/>
        <v>-7.1906785710926755</v>
      </c>
      <c r="H13" s="648">
        <f t="shared" si="2"/>
        <v>0.12330609403278057</v>
      </c>
      <c r="I13" s="648">
        <f t="shared" si="3"/>
        <v>0.13106884608650776</v>
      </c>
      <c r="J13" s="648">
        <f t="shared" si="4"/>
        <v>0.15875851043083589</v>
      </c>
      <c r="K13" s="40" t="s">
        <v>24</v>
      </c>
      <c r="L13" s="58" t="s">
        <v>25</v>
      </c>
    </row>
    <row r="14" spans="1:12" ht="25.5">
      <c r="A14" s="38" t="s">
        <v>26</v>
      </c>
      <c r="B14" s="39" t="s">
        <v>27</v>
      </c>
      <c r="C14" s="200">
        <f>'T 4'!AS12</f>
        <v>11447.443956362815</v>
      </c>
      <c r="D14" s="200">
        <f>'T 4'!AW12</f>
        <v>11074.79773741497</v>
      </c>
      <c r="E14" s="200">
        <f>'T 4'!AX12</f>
        <v>7458.569859508335</v>
      </c>
      <c r="F14" s="75">
        <f t="shared" si="0"/>
        <v>-34.84510701305814</v>
      </c>
      <c r="G14" s="75">
        <f t="shared" si="1"/>
        <v>-32.652766792206165</v>
      </c>
      <c r="H14" s="648">
        <f t="shared" si="2"/>
        <v>7.2388395720277846E-2</v>
      </c>
      <c r="I14" s="648">
        <f t="shared" si="3"/>
        <v>7.2781929014395633E-2</v>
      </c>
      <c r="J14" s="648">
        <f t="shared" si="4"/>
        <v>6.3971901900027509E-2</v>
      </c>
      <c r="K14" s="40" t="s">
        <v>28</v>
      </c>
      <c r="L14" s="58" t="s">
        <v>29</v>
      </c>
    </row>
    <row r="15" spans="1:12">
      <c r="A15" s="41" t="s">
        <v>30</v>
      </c>
      <c r="B15" s="39" t="s">
        <v>31</v>
      </c>
      <c r="C15" s="200">
        <f>'T 4'!AS13</f>
        <v>6989.8793748645421</v>
      </c>
      <c r="D15" s="200">
        <f>'T 4'!AW13</f>
        <v>7201.9944130257982</v>
      </c>
      <c r="E15" s="200">
        <f>'T 4'!AX13</f>
        <v>4990.5676211601021</v>
      </c>
      <c r="F15" s="75">
        <f t="shared" si="0"/>
        <v>-28.602950730364853</v>
      </c>
      <c r="G15" s="75">
        <f t="shared" si="1"/>
        <v>-30.70575544832451</v>
      </c>
      <c r="H15" s="648">
        <f t="shared" si="2"/>
        <v>4.4200797676188779E-2</v>
      </c>
      <c r="I15" s="648">
        <f t="shared" si="3"/>
        <v>4.7330439666636137E-2</v>
      </c>
      <c r="J15" s="648">
        <f t="shared" si="4"/>
        <v>4.2803930016062475E-2</v>
      </c>
      <c r="K15" s="40" t="s">
        <v>32</v>
      </c>
      <c r="L15" s="42" t="s">
        <v>33</v>
      </c>
    </row>
    <row r="16" spans="1:12">
      <c r="A16" s="41" t="s">
        <v>34</v>
      </c>
      <c r="B16" s="39" t="s">
        <v>35</v>
      </c>
      <c r="C16" s="200">
        <f>'T 4'!AS14</f>
        <v>1357.2767589577584</v>
      </c>
      <c r="D16" s="200">
        <f>'T 4'!AW14</f>
        <v>1274.5006060191076</v>
      </c>
      <c r="E16" s="200">
        <f>'T 4'!AX14</f>
        <v>869.84431781883518</v>
      </c>
      <c r="F16" s="75">
        <f t="shared" si="0"/>
        <v>-35.912531318462896</v>
      </c>
      <c r="G16" s="75">
        <f t="shared" si="1"/>
        <v>-31.750184055558279</v>
      </c>
      <c r="H16" s="648">
        <f t="shared" si="2"/>
        <v>8.5827969548398306E-3</v>
      </c>
      <c r="I16" s="648">
        <f t="shared" si="3"/>
        <v>8.3758290521826432E-3</v>
      </c>
      <c r="J16" s="648">
        <f t="shared" si="4"/>
        <v>7.4606253498939543E-3</v>
      </c>
      <c r="K16" s="40" t="s">
        <v>36</v>
      </c>
      <c r="L16" s="42" t="s">
        <v>37</v>
      </c>
    </row>
    <row r="17" spans="1:12">
      <c r="A17" s="38" t="s">
        <v>38</v>
      </c>
      <c r="B17" s="39" t="s">
        <v>39</v>
      </c>
      <c r="C17" s="200">
        <f>'T 4'!AS15</f>
        <v>2194.7501679023098</v>
      </c>
      <c r="D17" s="200">
        <f>'T 4'!AW15</f>
        <v>2278.8722106410501</v>
      </c>
      <c r="E17" s="200">
        <f>'T 4'!AX15</f>
        <v>2087.6979822896888</v>
      </c>
      <c r="F17" s="75">
        <f t="shared" si="0"/>
        <v>-4.877647906273495</v>
      </c>
      <c r="G17" s="75">
        <f t="shared" si="1"/>
        <v>-8.3889841413083701</v>
      </c>
      <c r="H17" s="648">
        <f t="shared" si="2"/>
        <v>1.3878595454747933E-2</v>
      </c>
      <c r="I17" s="648">
        <f t="shared" si="3"/>
        <v>1.4976410350810635E-2</v>
      </c>
      <c r="J17" s="648">
        <f t="shared" si="4"/>
        <v>1.7906115117989275E-2</v>
      </c>
      <c r="K17" s="40" t="s">
        <v>40</v>
      </c>
      <c r="L17" s="58" t="s">
        <v>41</v>
      </c>
    </row>
    <row r="18" spans="1:12">
      <c r="A18" s="38" t="s">
        <v>42</v>
      </c>
      <c r="B18" s="39" t="s">
        <v>43</v>
      </c>
      <c r="C18" s="200">
        <f>'T 4'!AS16</f>
        <v>12671.657780562002</v>
      </c>
      <c r="D18" s="200">
        <f>'T 4'!AW16</f>
        <v>13441.205683030827</v>
      </c>
      <c r="E18" s="200">
        <f>'T 4'!AX16</f>
        <v>12706.384246911919</v>
      </c>
      <c r="F18" s="75">
        <f t="shared" si="0"/>
        <v>0.27404832857138217</v>
      </c>
      <c r="G18" s="75">
        <f t="shared" si="1"/>
        <v>-5.4669309691957153</v>
      </c>
      <c r="H18" s="648">
        <f t="shared" si="2"/>
        <v>8.0129763582848471E-2</v>
      </c>
      <c r="I18" s="648">
        <f t="shared" si="3"/>
        <v>8.8333611239259147E-2</v>
      </c>
      <c r="J18" s="648">
        <f t="shared" si="4"/>
        <v>0.10898222874607318</v>
      </c>
      <c r="K18" s="40" t="s">
        <v>44</v>
      </c>
      <c r="L18" s="58" t="s">
        <v>45</v>
      </c>
    </row>
    <row r="19" spans="1:12">
      <c r="A19" s="41" t="s">
        <v>46</v>
      </c>
      <c r="B19" s="39" t="s">
        <v>47</v>
      </c>
      <c r="C19" s="200">
        <f>'T 4'!AS17</f>
        <v>10156.310140990423</v>
      </c>
      <c r="D19" s="200">
        <f>'T 4'!AW17</f>
        <v>9695.6764434674424</v>
      </c>
      <c r="E19" s="200">
        <f>'T 4'!AX17</f>
        <v>9783.0422923542319</v>
      </c>
      <c r="F19" s="75">
        <f t="shared" si="0"/>
        <v>-3.6752309003414467</v>
      </c>
      <c r="G19" s="75">
        <f t="shared" si="1"/>
        <v>0.90108049083725916</v>
      </c>
      <c r="H19" s="648">
        <f t="shared" si="2"/>
        <v>6.4223856464939597E-2</v>
      </c>
      <c r="I19" s="648">
        <f t="shared" si="3"/>
        <v>6.3718548310003689E-2</v>
      </c>
      <c r="J19" s="648">
        <f t="shared" si="4"/>
        <v>8.390882348745074E-2</v>
      </c>
      <c r="K19" s="40" t="s">
        <v>48</v>
      </c>
      <c r="L19" s="42" t="s">
        <v>49</v>
      </c>
    </row>
    <row r="20" spans="1:12" ht="25.5">
      <c r="A20" s="41" t="s">
        <v>319</v>
      </c>
      <c r="B20" s="187" t="s">
        <v>441</v>
      </c>
      <c r="C20" s="200">
        <f>'T 4'!AS18</f>
        <v>5268.6856658964352</v>
      </c>
      <c r="D20" s="200">
        <f>'T 4'!AW18</f>
        <v>5304.8160524609793</v>
      </c>
      <c r="E20" s="200">
        <f>'T 4'!AX18</f>
        <v>4666.7181872256406</v>
      </c>
      <c r="F20" s="188">
        <f t="shared" si="0"/>
        <v>-11.425382283996512</v>
      </c>
      <c r="G20" s="75">
        <f t="shared" si="1"/>
        <v>-12.028652057394453</v>
      </c>
      <c r="H20" s="648">
        <f t="shared" si="2"/>
        <v>3.3316756505864208E-2</v>
      </c>
      <c r="I20" s="648">
        <f t="shared" si="3"/>
        <v>3.486246471664791E-2</v>
      </c>
      <c r="J20" s="648">
        <f t="shared" si="4"/>
        <v>4.0026284353653879E-2</v>
      </c>
      <c r="K20" s="40" t="s">
        <v>442</v>
      </c>
      <c r="L20" s="42" t="s">
        <v>320</v>
      </c>
    </row>
    <row r="21" spans="1:12">
      <c r="A21" s="38" t="s">
        <v>50</v>
      </c>
      <c r="B21" s="39" t="s">
        <v>51</v>
      </c>
      <c r="C21" s="200">
        <f>'T 4'!AS19</f>
        <v>13341.818106826211</v>
      </c>
      <c r="D21" s="200">
        <f>'T 4'!AW19</f>
        <v>13933.967110171059</v>
      </c>
      <c r="E21" s="200">
        <f>'T 4'!AX19</f>
        <v>14171.84780252022</v>
      </c>
      <c r="F21" s="75">
        <f t="shared" si="0"/>
        <v>6.2212637666626165</v>
      </c>
      <c r="G21" s="75">
        <f t="shared" si="1"/>
        <v>1.7072000419429827</v>
      </c>
      <c r="H21" s="648">
        <f t="shared" si="2"/>
        <v>8.4367550732413837E-2</v>
      </c>
      <c r="I21" s="648">
        <f t="shared" si="3"/>
        <v>9.1571966292010115E-2</v>
      </c>
      <c r="J21" s="648">
        <f t="shared" si="4"/>
        <v>0.12155146019168701</v>
      </c>
      <c r="K21" s="40" t="s">
        <v>87</v>
      </c>
      <c r="L21" s="58" t="s">
        <v>52</v>
      </c>
    </row>
    <row r="22" spans="1:12">
      <c r="A22" s="41" t="s">
        <v>53</v>
      </c>
      <c r="B22" s="39" t="s">
        <v>89</v>
      </c>
      <c r="C22" s="200">
        <f>'T 4'!AS20</f>
        <v>2990.7077145751509</v>
      </c>
      <c r="D22" s="200">
        <f>'T 4'!AW20</f>
        <v>3104.8447904744717</v>
      </c>
      <c r="E22" s="200">
        <f>'T 4'!AX20</f>
        <v>3110.4412967947565</v>
      </c>
      <c r="F22" s="75">
        <f t="shared" si="0"/>
        <v>4.0035200242433149</v>
      </c>
      <c r="G22" s="75">
        <f t="shared" si="1"/>
        <v>0.18025075963392112</v>
      </c>
      <c r="H22" s="648">
        <f t="shared" si="2"/>
        <v>1.89118666447824E-2</v>
      </c>
      <c r="I22" s="648">
        <f t="shared" si="3"/>
        <v>2.0404579704204652E-2</v>
      </c>
      <c r="J22" s="648">
        <f t="shared" si="4"/>
        <v>2.6678150000925945E-2</v>
      </c>
      <c r="K22" s="40" t="s">
        <v>90</v>
      </c>
      <c r="L22" s="42" t="s">
        <v>54</v>
      </c>
    </row>
    <row r="23" spans="1:12">
      <c r="A23" s="41" t="s">
        <v>55</v>
      </c>
      <c r="B23" s="39" t="s">
        <v>91</v>
      </c>
      <c r="C23" s="200">
        <f>'T 4'!AS21</f>
        <v>3659.3503703710016</v>
      </c>
      <c r="D23" s="200">
        <f>'T 4'!AW21</f>
        <v>3685.5811530759684</v>
      </c>
      <c r="E23" s="200">
        <f>'T 4'!AX21</f>
        <v>3835.980838070248</v>
      </c>
      <c r="F23" s="75">
        <f t="shared" si="0"/>
        <v>4.8268257975346103</v>
      </c>
      <c r="G23" s="75">
        <f t="shared" si="1"/>
        <v>4.0807590105228542</v>
      </c>
      <c r="H23" s="648">
        <f t="shared" si="2"/>
        <v>2.3140056740991989E-2</v>
      </c>
      <c r="I23" s="648">
        <f t="shared" si="3"/>
        <v>2.4221092991498893E-2</v>
      </c>
      <c r="J23" s="648">
        <f t="shared" si="4"/>
        <v>3.29010781538207E-2</v>
      </c>
      <c r="K23" s="40" t="s">
        <v>92</v>
      </c>
      <c r="L23" s="42" t="s">
        <v>56</v>
      </c>
    </row>
    <row r="24" spans="1:12" ht="22.5">
      <c r="A24" s="38" t="s">
        <v>57</v>
      </c>
      <c r="B24" s="39" t="s">
        <v>98</v>
      </c>
      <c r="C24" s="200">
        <f>'T 4'!AS22</f>
        <v>2230.3499984370037</v>
      </c>
      <c r="D24" s="200">
        <f>'T 4'!AW22</f>
        <v>2267.6063837803058</v>
      </c>
      <c r="E24" s="200">
        <f>'T 4'!AX22</f>
        <v>1967.941068473963</v>
      </c>
      <c r="F24" s="75">
        <f t="shared" si="0"/>
        <v>-11.765370015779268</v>
      </c>
      <c r="G24" s="75">
        <f t="shared" si="1"/>
        <v>-13.215049906799678</v>
      </c>
      <c r="H24" s="648">
        <f t="shared" si="2"/>
        <v>1.4103712487872858E-2</v>
      </c>
      <c r="I24" s="648">
        <f t="shared" si="3"/>
        <v>1.4902373006715668E-2</v>
      </c>
      <c r="J24" s="648">
        <f t="shared" si="4"/>
        <v>1.6878964110922798E-2</v>
      </c>
      <c r="K24" s="40" t="s">
        <v>93</v>
      </c>
      <c r="L24" s="43" t="s">
        <v>94</v>
      </c>
    </row>
    <row r="25" spans="1:12" ht="38.25">
      <c r="A25" s="38" t="s">
        <v>58</v>
      </c>
      <c r="B25" s="39" t="s">
        <v>59</v>
      </c>
      <c r="C25" s="200">
        <f>'T 4'!AS23</f>
        <v>1080.8213357919749</v>
      </c>
      <c r="D25" s="200">
        <f>'T 4'!AW23</f>
        <v>1127.3654368769135</v>
      </c>
      <c r="E25" s="200">
        <f>'T 4'!AX23</f>
        <v>959.51971784132274</v>
      </c>
      <c r="F25" s="75">
        <f t="shared" si="0"/>
        <v>-11.223096170817911</v>
      </c>
      <c r="G25" s="75">
        <f t="shared" si="1"/>
        <v>-14.888315141234571</v>
      </c>
      <c r="H25" s="648">
        <f t="shared" si="2"/>
        <v>6.8346194011931691E-3</v>
      </c>
      <c r="I25" s="648">
        <f t="shared" si="3"/>
        <v>7.4088785317365817E-3</v>
      </c>
      <c r="J25" s="648">
        <f t="shared" si="4"/>
        <v>8.2297682286418192E-3</v>
      </c>
      <c r="K25" s="40" t="s">
        <v>60</v>
      </c>
      <c r="L25" s="43" t="s">
        <v>95</v>
      </c>
    </row>
    <row r="26" spans="1:12">
      <c r="A26" s="41"/>
      <c r="B26" s="39" t="s">
        <v>61</v>
      </c>
      <c r="C26" s="200">
        <f>'T 4'!AS24</f>
        <v>-7140.2158082463693</v>
      </c>
      <c r="D26" s="200">
        <f>'T 4'!AW24</f>
        <v>-7720.8763943236836</v>
      </c>
      <c r="E26" s="200">
        <f>'T 4'!AX24</f>
        <v>-7738.5623823603901</v>
      </c>
      <c r="F26" s="75">
        <f t="shared" si="0"/>
        <v>8.3799508331804162</v>
      </c>
      <c r="G26" s="75">
        <f t="shared" si="1"/>
        <v>0.22906710499484007</v>
      </c>
      <c r="H26" s="648">
        <f t="shared" si="2"/>
        <v>-4.5151456467120883E-2</v>
      </c>
      <c r="I26" s="648">
        <f>D26/$D$28</f>
        <v>-5.0740455129228833E-2</v>
      </c>
      <c r="J26" s="648">
        <f>E26/$E$28</f>
        <v>-6.6373388316595519E-2</v>
      </c>
      <c r="K26" s="40" t="s">
        <v>62</v>
      </c>
      <c r="L26" s="44"/>
    </row>
    <row r="27" spans="1:12" ht="15.75" thickBot="1">
      <c r="A27" s="45"/>
      <c r="B27" s="46" t="s">
        <v>63</v>
      </c>
      <c r="C27" s="200">
        <f>'T 4'!AS25</f>
        <v>909.94295505685511</v>
      </c>
      <c r="D27" s="200">
        <f>'T 4'!AW25</f>
        <v>842.90776586229822</v>
      </c>
      <c r="E27" s="200">
        <f>'T 4'!AX25</f>
        <v>771.72333347941697</v>
      </c>
      <c r="F27" s="73">
        <f t="shared" si="0"/>
        <v>-15.189921610943387</v>
      </c>
      <c r="G27" s="73">
        <f t="shared" si="1"/>
        <v>-8.4451033987163839</v>
      </c>
      <c r="H27" s="648">
        <f t="shared" si="2"/>
        <v>5.7540627379025159E-3</v>
      </c>
      <c r="I27" s="648">
        <f>D27/$D$28</f>
        <v>5.5394648855223508E-3</v>
      </c>
      <c r="J27" s="648">
        <f>E27/$E$28</f>
        <v>6.6190449795641964E-3</v>
      </c>
      <c r="K27" s="47" t="s">
        <v>64</v>
      </c>
      <c r="L27" s="48"/>
    </row>
    <row r="28" spans="1:12" ht="15.75" thickBot="1">
      <c r="A28" s="49"/>
      <c r="B28" s="50" t="s">
        <v>65</v>
      </c>
      <c r="C28" s="78">
        <f>'T 4'!AS26</f>
        <v>158139.21337057746</v>
      </c>
      <c r="D28" s="78">
        <f>'T 4'!AW26</f>
        <v>152164.11391383252</v>
      </c>
      <c r="E28" s="78">
        <f>'T 4'!AX26</f>
        <v>116591.34147933044</v>
      </c>
      <c r="F28" s="72">
        <f t="shared" si="0"/>
        <v>-26.272972405576155</v>
      </c>
      <c r="G28" s="72">
        <f t="shared" si="1"/>
        <v>-23.377898717069527</v>
      </c>
      <c r="H28" s="729">
        <f t="shared" si="2"/>
        <v>1</v>
      </c>
      <c r="I28" s="729">
        <f t="shared" ref="I28:I33" si="5">D28/$D$28</f>
        <v>1</v>
      </c>
      <c r="J28" s="729">
        <f>E28/$E$28</f>
        <v>1</v>
      </c>
      <c r="K28" s="51" t="s">
        <v>66</v>
      </c>
      <c r="L28" s="52"/>
    </row>
    <row r="29" spans="1:12" ht="7.5" customHeight="1" thickBot="1">
      <c r="A29" s="49"/>
      <c r="B29" s="61"/>
      <c r="C29" s="201"/>
      <c r="D29" s="201"/>
      <c r="E29" s="201"/>
      <c r="F29" s="72"/>
      <c r="G29" s="72"/>
      <c r="H29" s="647"/>
      <c r="I29" s="647"/>
      <c r="J29" s="647"/>
      <c r="K29" s="53"/>
      <c r="L29" s="54"/>
    </row>
    <row r="30" spans="1:12">
      <c r="A30" s="55"/>
      <c r="B30" s="36" t="s">
        <v>13</v>
      </c>
      <c r="C30" s="59">
        <v>56973.562002856735</v>
      </c>
      <c r="D30" s="59">
        <v>51838.655169053949</v>
      </c>
      <c r="E30" s="59">
        <v>28361.846149690591</v>
      </c>
      <c r="F30" s="72">
        <f t="shared" ref="F30:F31" si="6">E30/C30*100-100</f>
        <v>-50.219285660481454</v>
      </c>
      <c r="G30" s="72">
        <f t="shared" ref="G30:G31" si="7">E30/D30*100-100</f>
        <v>-45.288229300705851</v>
      </c>
      <c r="H30" s="647">
        <f t="shared" ref="H30:H31" si="8">C30/$C$28</f>
        <v>0.36027472749182737</v>
      </c>
      <c r="I30" s="647">
        <f t="shared" si="5"/>
        <v>0.34067595726551619</v>
      </c>
      <c r="J30" s="647">
        <f t="shared" ref="J30:J31" si="9">E30/$E$28</f>
        <v>0.24325859699211574</v>
      </c>
      <c r="K30" s="37" t="s">
        <v>14</v>
      </c>
      <c r="L30" s="56"/>
    </row>
    <row r="31" spans="1:12" ht="15.75" thickBot="1">
      <c r="A31" s="45"/>
      <c r="B31" s="46" t="s">
        <v>96</v>
      </c>
      <c r="C31" s="60">
        <v>101165.65136772073</v>
      </c>
      <c r="D31" s="60">
        <v>100325.45874477857</v>
      </c>
      <c r="E31" s="60">
        <v>88229.495329639845</v>
      </c>
      <c r="F31" s="73">
        <f t="shared" si="6"/>
        <v>-12.78710299710329</v>
      </c>
      <c r="G31" s="73">
        <f t="shared" si="7"/>
        <v>-12.056723753349658</v>
      </c>
      <c r="H31" s="649">
        <f t="shared" si="8"/>
        <v>0.63972527250817268</v>
      </c>
      <c r="I31" s="649">
        <f t="shared" si="5"/>
        <v>0.65932404273448375</v>
      </c>
      <c r="J31" s="649">
        <f t="shared" si="9"/>
        <v>0.75674140300788417</v>
      </c>
      <c r="K31" s="47" t="s">
        <v>97</v>
      </c>
      <c r="L31" s="48"/>
    </row>
    <row r="32" spans="1:12" ht="15.75" thickBot="1">
      <c r="A32" s="65" t="s">
        <v>67</v>
      </c>
      <c r="C32" s="201"/>
      <c r="D32" s="201"/>
      <c r="E32" s="201"/>
      <c r="F32" s="72"/>
      <c r="G32" s="72"/>
      <c r="H32" s="652"/>
      <c r="I32" s="652"/>
      <c r="J32" s="652"/>
      <c r="K32" s="66"/>
      <c r="L32" s="65" t="s">
        <v>130</v>
      </c>
    </row>
    <row r="33" spans="1:12" ht="15.75" thickBot="1">
      <c r="A33" s="64"/>
      <c r="B33" s="63" t="s">
        <v>99</v>
      </c>
      <c r="C33" s="78">
        <v>19867.089663217841</v>
      </c>
      <c r="D33" s="78">
        <v>20748.849349134867</v>
      </c>
      <c r="E33" s="78">
        <v>21103.073713925984</v>
      </c>
      <c r="F33" s="74">
        <f>E33/C33*100-100</f>
        <v>6.2212637666626165</v>
      </c>
      <c r="G33" s="74">
        <f>E33/D33*100-100</f>
        <v>1.7072000419429827</v>
      </c>
      <c r="H33" s="651">
        <f>C33/$C$28</f>
        <v>0.12563038123037867</v>
      </c>
      <c r="I33" s="651">
        <f t="shared" si="5"/>
        <v>0.13635836213579586</v>
      </c>
      <c r="J33" s="651">
        <f>E33/$E$28</f>
        <v>0.18100035085081495</v>
      </c>
      <c r="K33" s="77" t="s">
        <v>100</v>
      </c>
      <c r="L33" s="76"/>
    </row>
    <row r="34" spans="1:12" s="175" customFormat="1">
      <c r="A34" s="212" t="s">
        <v>422</v>
      </c>
      <c r="B34" s="767" t="s">
        <v>425</v>
      </c>
      <c r="C34" s="767"/>
      <c r="D34" s="767"/>
      <c r="E34" s="180"/>
      <c r="F34" s="770" t="s">
        <v>426</v>
      </c>
      <c r="G34" s="770"/>
      <c r="H34" s="770"/>
      <c r="I34" s="770"/>
      <c r="J34" s="770"/>
      <c r="K34" s="770"/>
      <c r="L34" s="212" t="s">
        <v>422</v>
      </c>
    </row>
    <row r="35" spans="1:12" ht="24" customHeight="1">
      <c r="A35" s="181" t="s">
        <v>424</v>
      </c>
      <c r="B35" s="765" t="s">
        <v>300</v>
      </c>
      <c r="C35" s="766"/>
      <c r="D35" s="766"/>
      <c r="F35" s="750" t="s">
        <v>301</v>
      </c>
      <c r="G35" s="750"/>
      <c r="H35" s="750"/>
      <c r="I35" s="750"/>
      <c r="J35" s="750"/>
      <c r="K35" s="750"/>
      <c r="L35" s="181" t="s">
        <v>424</v>
      </c>
    </row>
  </sheetData>
  <mergeCells count="18">
    <mergeCell ref="F34:K34"/>
    <mergeCell ref="H5:J5"/>
    <mergeCell ref="H6:J6"/>
    <mergeCell ref="H4:J4"/>
    <mergeCell ref="C1:G1"/>
    <mergeCell ref="D4:E6"/>
    <mergeCell ref="F35:K35"/>
    <mergeCell ref="A2:D2"/>
    <mergeCell ref="F2:L2"/>
    <mergeCell ref="A4:A8"/>
    <mergeCell ref="B4:B8"/>
    <mergeCell ref="F4:G4"/>
    <mergeCell ref="K4:K8"/>
    <mergeCell ref="L4:L8"/>
    <mergeCell ref="B35:D35"/>
    <mergeCell ref="B34:D34"/>
    <mergeCell ref="F5:G5"/>
    <mergeCell ref="F6:G6"/>
  </mergeCells>
  <hyperlinks>
    <hyperlink ref="C1:G1" location="'CH1'!A1" display="Go back"/>
  </hyperlinks>
  <printOptions horizontalCentered="1"/>
  <pageMargins left="0.51181102362204722" right="0.51181102362204722" top="0.74803149606299213" bottom="0.35433070866141736" header="0.31496062992125984" footer="0.31496062992125984"/>
  <pageSetup paperSize="9" scale="74" orientation="landscape" r:id="rId1"/>
  <headerFooter>
    <oddHeader>&amp;LPlanning and Statistics Authority&amp;Cنشرة الحسابات الوطنية الربعية
   Quarterly National Accounts Bulletin&amp;Rجهاز التخطيط والإحصاء</oddHeader>
    <oddFooter>&amp;C&amp;P -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نشرة الحســـابات الوطنيــة الربعيـــة - الربع الثاني2020</ArabicTitle>
    <PublishingRollupImage xmlns="http://schemas.microsoft.com/sharepoint/v3" xsi:nil="true"/>
    <DocumentDescription xmlns="b1657202-86a7-46c3-ba71-02bb0da5a392">نشرة الحســـابات الوطنيــة الربعيـــة - الربع الثاني2020</DocumentDescription>
    <Visible xmlns="b1657202-86a7-46c3-ba71-02bb0da5a392">true</Visible>
    <EnglishTitle xmlns="b1657202-86a7-46c3-ba71-02bb0da5a392">Quarterly National Accounts Bulletin ,Q2-2020</EnglishTitle>
    <Year xmlns="b1657202-86a7-46c3-ba71-02bb0da5a392">2020</Year>
    <DocumentDescription0 xmlns="423524d6-f9d7-4b47-aadf-7b8f6888b7b0">Quarterly National Accounts Bulletin ,Q2-2020</DocumentDescription0>
    <DocType xmlns="b1657202-86a7-46c3-ba71-02bb0da5a392">
      <Value>Publication</Value>
    </DocType>
    <PublishingStartDate xmlns="http://schemas.microsoft.com/sharepoint/v3">2020-11-21T21:00:00+00:00</PublishingStartDate>
    <TaxCatchAll xmlns="b1657202-86a7-46c3-ba71-02bb0da5a392"/>
    <MDPSLanguage xmlns="b1657202-86a7-46c3-ba71-02bb0da5a392">Both</MDPSLanguage>
    <TaxKeywordTaxHTField xmlns="b1657202-86a7-46c3-ba71-02bb0da5a392">
      <Terms xmlns="http://schemas.microsoft.com/office/infopath/2007/PartnerControls"/>
    </TaxKeywordTaxHTField>
    <DocPeriodicity xmlns="423524d6-f9d7-4b47-aadf-7b8f6888b7b0">Quarterly</DocPeriodicity>
  </documentManagement>
</p:properties>
</file>

<file path=customXml/itemProps1.xml><?xml version="1.0" encoding="utf-8"?>
<ds:datastoreItem xmlns:ds="http://schemas.openxmlformats.org/officeDocument/2006/customXml" ds:itemID="{523E06AF-0E0C-42E2-B2F4-AAF586A76BBD}"/>
</file>

<file path=customXml/itemProps2.xml><?xml version="1.0" encoding="utf-8"?>
<ds:datastoreItem xmlns:ds="http://schemas.openxmlformats.org/officeDocument/2006/customXml" ds:itemID="{5E4E2E99-95A5-45FF-971B-B9545775FF5E}"/>
</file>

<file path=customXml/itemProps3.xml><?xml version="1.0" encoding="utf-8"?>
<ds:datastoreItem xmlns:ds="http://schemas.openxmlformats.org/officeDocument/2006/customXml" ds:itemID="{E0ED9DF1-98E7-430A-A93B-B15D5EDB8E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41</vt:i4>
      </vt:variant>
    </vt:vector>
  </HeadingPairs>
  <TitlesOfParts>
    <vt:vector size="85" baseType="lpstr">
      <vt:lpstr>Cov</vt:lpstr>
      <vt:lpstr>Pre</vt:lpstr>
      <vt:lpstr>Sym</vt:lpstr>
      <vt:lpstr>Cont</vt:lpstr>
      <vt:lpstr>Int</vt:lpstr>
      <vt:lpstr>Con&amp;Def</vt:lpstr>
      <vt:lpstr>Meth</vt:lpstr>
      <vt:lpstr>CH1</vt:lpstr>
      <vt:lpstr>T 1</vt:lpstr>
      <vt:lpstr>T 2</vt:lpstr>
      <vt:lpstr>T 3</vt:lpstr>
      <vt:lpstr>T 4</vt:lpstr>
      <vt:lpstr>T 5</vt:lpstr>
      <vt:lpstr>T 6</vt:lpstr>
      <vt:lpstr>Chart Data</vt:lpstr>
      <vt:lpstr>CH2</vt:lpstr>
      <vt:lpstr>HL</vt:lpstr>
      <vt:lpstr>Minning</vt:lpstr>
      <vt:lpstr>Non Minning</vt:lpstr>
      <vt:lpstr>Gov</vt:lpstr>
      <vt:lpstr>Pro Anl</vt:lpstr>
      <vt:lpstr>A</vt:lpstr>
      <vt:lpstr>B</vt:lpstr>
      <vt:lpstr>C</vt:lpstr>
      <vt:lpstr>D+E</vt:lpstr>
      <vt:lpstr>F</vt:lpstr>
      <vt:lpstr>G</vt:lpstr>
      <vt:lpstr>H</vt:lpstr>
      <vt:lpstr>I</vt:lpstr>
      <vt:lpstr>J</vt:lpstr>
      <vt:lpstr>K</vt:lpstr>
      <vt:lpstr>L</vt:lpstr>
      <vt:lpstr>M+N</vt:lpstr>
      <vt:lpstr>O</vt:lpstr>
      <vt:lpstr>P</vt:lpstr>
      <vt:lpstr>Q</vt:lpstr>
      <vt:lpstr>R+S</vt:lpstr>
      <vt:lpstr>T</vt:lpstr>
      <vt:lpstr>Exp Anl</vt:lpstr>
      <vt:lpstr>HFCE</vt:lpstr>
      <vt:lpstr>GFCE</vt:lpstr>
      <vt:lpstr>GCF</vt:lpstr>
      <vt:lpstr>Exp</vt:lpstr>
      <vt:lpstr>Imp</vt:lpstr>
      <vt:lpstr>A!Print_Area</vt:lpstr>
      <vt:lpstr>B!Print_Area</vt:lpstr>
      <vt:lpstr>'C'!Print_Area</vt:lpstr>
      <vt:lpstr>'CH2'!Print_Area</vt:lpstr>
      <vt:lpstr>Cont!Print_Area</vt:lpstr>
      <vt:lpstr>'D+E'!Print_Area</vt:lpstr>
      <vt:lpstr>Exp!Print_Area</vt:lpstr>
      <vt:lpstr>'Exp Anl'!Print_Area</vt:lpstr>
      <vt:lpstr>F!Print_Area</vt:lpstr>
      <vt:lpstr>G!Print_Area</vt:lpstr>
      <vt:lpstr>GCF!Print_Area</vt:lpstr>
      <vt:lpstr>GFCE!Print_Area</vt:lpstr>
      <vt:lpstr>Gov!Print_Area</vt:lpstr>
      <vt:lpstr>H!Print_Area</vt:lpstr>
      <vt:lpstr>HFCE!Print_Area</vt:lpstr>
      <vt:lpstr>HL!Print_Area</vt:lpstr>
      <vt:lpstr>I!Print_Area</vt:lpstr>
      <vt:lpstr>Imp!Print_Area</vt:lpstr>
      <vt:lpstr>J!Print_Area</vt:lpstr>
      <vt:lpstr>K!Print_Area</vt:lpstr>
      <vt:lpstr>L!Print_Area</vt:lpstr>
      <vt:lpstr>'M+N'!Print_Area</vt:lpstr>
      <vt:lpstr>Meth!Print_Area</vt:lpstr>
      <vt:lpstr>Minning!Print_Area</vt:lpstr>
      <vt:lpstr>'Non Minning'!Print_Area</vt:lpstr>
      <vt:lpstr>O!Print_Area</vt:lpstr>
      <vt:lpstr>P!Print_Area</vt:lpstr>
      <vt:lpstr>'Pro Anl'!Print_Area</vt:lpstr>
      <vt:lpstr>Q!Print_Area</vt:lpstr>
      <vt:lpstr>'R+S'!Print_Area</vt:lpstr>
      <vt:lpstr>T!Print_Area</vt:lpstr>
      <vt:lpstr>'T 1'!Print_Area</vt:lpstr>
      <vt:lpstr>'T 2'!Print_Area</vt:lpstr>
      <vt:lpstr>'T 3'!Print_Area</vt:lpstr>
      <vt:lpstr>'T 4'!Print_Area</vt:lpstr>
      <vt:lpstr>'T 5'!Print_Area</vt:lpstr>
      <vt:lpstr>'T 6'!Print_Area</vt:lpstr>
      <vt:lpstr>Cont!Print_Titles</vt:lpstr>
      <vt:lpstr>'T 4'!Print_Titles</vt:lpstr>
      <vt:lpstr>'T 5'!Print_Titles</vt:lpstr>
      <vt:lpstr>'T 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National Accounts Bulletin ,Q2-2020</dc:title>
  <dc:creator/>
  <cp:lastModifiedBy/>
  <dcterms:created xsi:type="dcterms:W3CDTF">2006-09-16T00:00:00Z</dcterms:created>
  <dcterms:modified xsi:type="dcterms:W3CDTF">2020-11-15T05:28:44Z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Quarterly National Accounts Bulletin ,Q2-2020</vt:lpwstr>
  </property>
</Properties>
</file>